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ndorenmei-my.sharepoint.com/personal/takamori_kendo_or_jp/Documents/ドキュメント/takamori/pvt/a剣道/八剣/R5年度/六七段審査2月/支部へ/"/>
    </mc:Choice>
  </mc:AlternateContent>
  <xr:revisionPtr revIDLastSave="0" documentId="8_{1A5A4963-9CB2-4A65-8E0F-52B78DA2661A}" xr6:coauthVersionLast="47" xr6:coauthVersionMax="47" xr10:uidLastSave="{00000000-0000-0000-0000-000000000000}"/>
  <bookViews>
    <workbookView xWindow="-110" yWindow="-110" windowWidth="19420" windowHeight="11500" xr2:uid="{36E1F46C-ACCD-46F7-A709-0E4372C178AA}"/>
  </bookViews>
  <sheets>
    <sheet name="申込書" sheetId="1" r:id="rId1"/>
    <sheet name="納付金合計" sheetId="2" r:id="rId2"/>
  </sheets>
  <externalReferences>
    <externalReference r:id="rId3"/>
  </externalReferences>
  <definedNames>
    <definedName name="_xlnm._FilterDatabase" localSheetId="0" hidden="1">申込書!$O$3:$AC$3</definedName>
    <definedName name="Excel_BuiltIn__FilterDatabase_1" localSheetId="1">納付金合計!#REF!</definedName>
    <definedName name="Excel_BuiltIn__FilterDatabase_1">#REF!</definedName>
    <definedName name="_xlnm.Print_Area" localSheetId="0">申込書!$A$1:$V$21</definedName>
    <definedName name="_xlnm.Print_Area" localSheetId="1">納付金合計!$B$1:$H$20</definedName>
    <definedName name="_xlnm.Print_Area">#REF!</definedName>
    <definedName name="受審場所">#REF!</definedName>
    <definedName name="受審段位">#REF!</definedName>
    <definedName name="受審日">#REF!</definedName>
    <definedName name="審査日">[1]八剣申込書!$B$2</definedName>
    <definedName name="性別">#REF!</definedName>
    <definedName name="登録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E12" i="2" s="1"/>
  <c r="G13" i="2"/>
  <c r="G15" i="2"/>
  <c r="G14" i="2"/>
  <c r="C15" i="2"/>
  <c r="C14" i="2"/>
  <c r="C13" i="2"/>
  <c r="C12" i="2"/>
  <c r="B15" i="2"/>
  <c r="B14" i="2"/>
  <c r="B13" i="2"/>
  <c r="B12" i="2"/>
  <c r="D10" i="2"/>
  <c r="G12" i="2"/>
  <c r="N4" i="1"/>
  <c r="G18" i="2"/>
  <c r="E18" i="2" s="1"/>
  <c r="D17" i="2"/>
  <c r="E17" i="2" s="1"/>
  <c r="D16" i="2"/>
  <c r="E16" i="2" s="1"/>
  <c r="D15" i="2"/>
  <c r="D14" i="2"/>
  <c r="E14" i="2" s="1"/>
  <c r="D13" i="2"/>
  <c r="M12" i="2"/>
  <c r="G10" i="2" s="1"/>
  <c r="L12" i="2"/>
  <c r="J12" i="2"/>
  <c r="N13" i="1"/>
  <c r="N12" i="1"/>
  <c r="N11" i="1"/>
  <c r="N10" i="1"/>
  <c r="N9" i="1"/>
  <c r="N8" i="1"/>
  <c r="N7" i="1"/>
  <c r="N6" i="1"/>
  <c r="N5" i="1"/>
  <c r="D19" i="2" l="1"/>
  <c r="E13" i="2"/>
  <c r="E10" i="2"/>
  <c r="E15" i="2"/>
  <c r="E19" i="2" l="1"/>
  <c r="E20" i="2"/>
</calcChain>
</file>

<file path=xl/sharedStrings.xml><?xml version="1.0" encoding="utf-8"?>
<sst xmlns="http://schemas.openxmlformats.org/spreadsheetml/2006/main" count="80" uniqueCount="63">
  <si>
    <t>支部団体名：</t>
    <phoneticPr fontId="4"/>
  </si>
  <si>
    <t>〆切：</t>
    <rPh sb="0" eb="2">
      <t>シメキリ</t>
    </rPh>
    <phoneticPr fontId="4"/>
  </si>
  <si>
    <t>メール受付</t>
    <rPh sb="3" eb="5">
      <t>ウケツケ</t>
    </rPh>
    <phoneticPr fontId="4"/>
  </si>
  <si>
    <t>2023年　　 月　　　日</t>
    <phoneticPr fontId="4"/>
  </si>
  <si>
    <t>再受審
○</t>
    <phoneticPr fontId="4"/>
  </si>
  <si>
    <t>受審　　　　　　　段位</t>
  </si>
  <si>
    <t>受審　　　　　　　場所</t>
    <rPh sb="9" eb="11">
      <t>バショ</t>
    </rPh>
    <phoneticPr fontId="4"/>
  </si>
  <si>
    <t>受審　　　　　　　日付</t>
    <rPh sb="9" eb="11">
      <t>ヒヅケ</t>
    </rPh>
    <phoneticPr fontId="4"/>
  </si>
  <si>
    <t>性別</t>
  </si>
  <si>
    <t>R5年度
登録</t>
    <rPh sb="2" eb="4">
      <t>ネンド</t>
    </rPh>
    <phoneticPr fontId="4"/>
  </si>
  <si>
    <t>全剣連番号</t>
    <phoneticPr fontId="4"/>
  </si>
  <si>
    <t>氏　名</t>
    <rPh sb="0" eb="1">
      <t>シ</t>
    </rPh>
    <rPh sb="2" eb="3">
      <t>ナ</t>
    </rPh>
    <phoneticPr fontId="4"/>
  </si>
  <si>
    <t>フリガナ</t>
    <phoneticPr fontId="4"/>
  </si>
  <si>
    <t>生年月日</t>
  </si>
  <si>
    <t>満年齢</t>
  </si>
  <si>
    <t>既得段位
取得年月日</t>
    <rPh sb="0" eb="2">
      <t>キトク</t>
    </rPh>
    <phoneticPr fontId="4"/>
  </si>
  <si>
    <t>取得時　　　　　　　　　　登録団体</t>
    <rPh sb="0" eb="2">
      <t>シュトク</t>
    </rPh>
    <rPh sb="2" eb="3">
      <t>ジ</t>
    </rPh>
    <phoneticPr fontId="4"/>
  </si>
  <si>
    <t>郵便番号</t>
    <phoneticPr fontId="3"/>
  </si>
  <si>
    <t>住所</t>
  </si>
  <si>
    <t>メールアドレス</t>
    <phoneticPr fontId="4"/>
  </si>
  <si>
    <t>職業</t>
  </si>
  <si>
    <t>電話</t>
    <rPh sb="0" eb="2">
      <t>デンワ</t>
    </rPh>
    <phoneticPr fontId="4"/>
  </si>
  <si>
    <t>備考</t>
  </si>
  <si>
    <t>六段</t>
    <rPh sb="0" eb="2">
      <t>ロクダン</t>
    </rPh>
    <phoneticPr fontId="3"/>
  </si>
  <si>
    <t>男</t>
    <rPh sb="0" eb="1">
      <t>オトコ</t>
    </rPh>
    <phoneticPr fontId="3"/>
  </si>
  <si>
    <t>登録済</t>
    <rPh sb="0" eb="3">
      <t>トウロクスミ</t>
    </rPh>
    <phoneticPr fontId="3"/>
  </si>
  <si>
    <t>七段</t>
    <phoneticPr fontId="3"/>
  </si>
  <si>
    <t>女</t>
    <rPh sb="0" eb="1">
      <t>オンナ</t>
    </rPh>
    <phoneticPr fontId="3"/>
  </si>
  <si>
    <t>追加登録</t>
    <rPh sb="0" eb="4">
      <t>ツイカトウロク</t>
    </rPh>
    <phoneticPr fontId="3"/>
  </si>
  <si>
    <r>
      <t>※</t>
    </r>
    <r>
      <rPr>
        <b/>
        <sz val="10"/>
        <rFont val="ＭＳ Ｐゴシック"/>
        <family val="3"/>
        <charset val="128"/>
      </rPr>
      <t>令和５年度</t>
    </r>
    <r>
      <rPr>
        <sz val="10"/>
        <rFont val="ＭＳ Ｐゴシック"/>
        <family val="3"/>
        <charset val="128"/>
      </rPr>
      <t>の西東京剣連・東剣連への登録がまだの受審者は追加登録をしてください。登録料\4,600（西東京手数料・八剣登録料・八剣手数料含む）。</t>
    </r>
    <rPh sb="1" eb="3">
      <t>レイワ</t>
    </rPh>
    <rPh sb="4" eb="6">
      <t>ネンド</t>
    </rPh>
    <rPh sb="24" eb="27">
      <t>ジュシンシャ</t>
    </rPh>
    <rPh sb="28" eb="30">
      <t>ツイカ</t>
    </rPh>
    <rPh sb="30" eb="32">
      <t>トウロク</t>
    </rPh>
    <rPh sb="40" eb="42">
      <t>トウロク</t>
    </rPh>
    <rPh sb="42" eb="43">
      <t>リョウ</t>
    </rPh>
    <phoneticPr fontId="4"/>
  </si>
  <si>
    <t>※再受審の方は，申込時に再受審証明書を提出してください。</t>
  </si>
  <si>
    <t>※既得段位取得時の登録団体が他の道府県である場合，全剣連番号が不明の時は，申込時に証書の写しを提出してください。</t>
    <rPh sb="1" eb="3">
      <t>キトク</t>
    </rPh>
    <phoneticPr fontId="4"/>
  </si>
  <si>
    <t>※氏名が既得段位取得時と変わっている方は，備考欄に旧姓を付記してください。</t>
    <rPh sb="4" eb="6">
      <t>キトク</t>
    </rPh>
    <phoneticPr fontId="4"/>
  </si>
  <si>
    <t>※職業欄には，大学生（学年も記入），大学院生，専門学校生，警察官，自衛官，刑務官，教員，公務員，会社員，自営業，団体職員，医師，主婦，無職，その他　の区分で記入してください。　　</t>
  </si>
  <si>
    <t>※審査当日、必ず結果を八王子剣道連盟（hachikenren@nifty.com）までご報告下さるようお願いいたします。</t>
    <rPh sb="6" eb="7">
      <t>カナラ</t>
    </rPh>
    <rPh sb="8" eb="10">
      <t>ケッカ</t>
    </rPh>
    <rPh sb="46" eb="47">
      <t>クダ</t>
    </rPh>
    <phoneticPr fontId="4"/>
  </si>
  <si>
    <t>八王子剣道連盟メールアドレス： hachikenren@nifty.com</t>
  </si>
  <si>
    <t>六七八段審査集計表</t>
    <rPh sb="0" eb="2">
      <t>ロクナナ</t>
    </rPh>
    <rPh sb="2" eb="3">
      <t>ハチ</t>
    </rPh>
    <rPh sb="3" eb="4">
      <t>ダン</t>
    </rPh>
    <rPh sb="4" eb="6">
      <t>シンサ</t>
    </rPh>
    <rPh sb="6" eb="8">
      <t>シュウケイ</t>
    </rPh>
    <rPh sb="8" eb="9">
      <t>ヒョウ</t>
    </rPh>
    <phoneticPr fontId="4"/>
  </si>
  <si>
    <t>令和５年　　月　　日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4"/>
  </si>
  <si>
    <t>支部団体名</t>
  </si>
  <si>
    <t>ご担当者名</t>
    <rPh sb="1" eb="3">
      <t>タントウ</t>
    </rPh>
    <rPh sb="3" eb="4">
      <t>シャ</t>
    </rPh>
    <rPh sb="4" eb="5">
      <t>メイ</t>
    </rPh>
    <phoneticPr fontId="4"/>
  </si>
  <si>
    <t>携帯電話</t>
    <rPh sb="0" eb="2">
      <t>ケイタイ</t>
    </rPh>
    <rPh sb="2" eb="4">
      <t>デンワ</t>
    </rPh>
    <phoneticPr fontId="4"/>
  </si>
  <si>
    <t>ﾊﾟｿｺﾝﾒｰﾙ</t>
    <phoneticPr fontId="4"/>
  </si>
  <si>
    <t>携帯ﾒｰﾙ</t>
    <rPh sb="0" eb="2">
      <t>ケイタイ</t>
    </rPh>
    <phoneticPr fontId="4"/>
  </si>
  <si>
    <t>集計表</t>
    <rPh sb="0" eb="2">
      <t>シュウケイ</t>
    </rPh>
    <rPh sb="2" eb="3">
      <t>ヒョウ</t>
    </rPh>
    <phoneticPr fontId="4"/>
  </si>
  <si>
    <t>個人登録</t>
    <rPh sb="0" eb="2">
      <t>コジン</t>
    </rPh>
    <rPh sb="2" eb="4">
      <t>トウロク</t>
    </rPh>
    <phoneticPr fontId="4"/>
  </si>
  <si>
    <t>人数</t>
    <rPh sb="0" eb="2">
      <t>ニンズウ</t>
    </rPh>
    <phoneticPr fontId="4"/>
  </si>
  <si>
    <t>金額</t>
    <rPh sb="0" eb="2">
      <t>キンガク</t>
    </rPh>
    <phoneticPr fontId="4"/>
  </si>
  <si>
    <t>一人当たり金額</t>
    <rPh sb="0" eb="2">
      <t>ヒトリ</t>
    </rPh>
    <rPh sb="2" eb="3">
      <t>ア</t>
    </rPh>
    <rPh sb="5" eb="7">
      <t>キンガク</t>
    </rPh>
    <phoneticPr fontId="4"/>
  </si>
  <si>
    <r>
      <rPr>
        <sz val="14"/>
        <rFont val="ＭＳ ゴシック"/>
        <family val="3"/>
        <charset val="128"/>
      </rPr>
      <t>令和5年度</t>
    </r>
    <r>
      <rPr>
        <sz val="10"/>
        <rFont val="ＭＳ Ｐゴシック"/>
        <family val="3"/>
        <charset val="128"/>
      </rPr>
      <t>西東京、東剣連追加登録</t>
    </r>
    <rPh sb="0" eb="2">
      <t>レイワ</t>
    </rPh>
    <rPh sb="3" eb="5">
      <t>ネンド</t>
    </rPh>
    <rPh sb="5" eb="6">
      <t>ニシ</t>
    </rPh>
    <rPh sb="6" eb="8">
      <t>トウキョウ</t>
    </rPh>
    <rPh sb="9" eb="10">
      <t>ヒガシ</t>
    </rPh>
    <rPh sb="10" eb="11">
      <t>ケン</t>
    </rPh>
    <rPh sb="11" eb="12">
      <t>レン</t>
    </rPh>
    <rPh sb="12" eb="14">
      <t>ツイカ</t>
    </rPh>
    <rPh sb="14" eb="16">
      <t>トウロク</t>
    </rPh>
    <phoneticPr fontId="4"/>
  </si>
  <si>
    <t>（＠</t>
    <phoneticPr fontId="4"/>
  </si>
  <si>
    <t>円）</t>
    <rPh sb="0" eb="1">
      <t>エン</t>
    </rPh>
    <phoneticPr fontId="4"/>
  </si>
  <si>
    <t>内　　訳</t>
    <rPh sb="0" eb="1">
      <t>ナイ</t>
    </rPh>
    <rPh sb="3" eb="4">
      <t>ワケ</t>
    </rPh>
    <phoneticPr fontId="4"/>
  </si>
  <si>
    <t>西東京登録</t>
    <rPh sb="0" eb="1">
      <t>ニシ</t>
    </rPh>
    <rPh sb="1" eb="3">
      <t>トウキョウ</t>
    </rPh>
    <rPh sb="3" eb="5">
      <t>トウロク</t>
    </rPh>
    <phoneticPr fontId="4"/>
  </si>
  <si>
    <t>東剣連登録</t>
    <rPh sb="0" eb="1">
      <t>トウ</t>
    </rPh>
    <rPh sb="1" eb="2">
      <t>ケン</t>
    </rPh>
    <rPh sb="2" eb="3">
      <t>レン</t>
    </rPh>
    <rPh sb="3" eb="5">
      <t>トウロク</t>
    </rPh>
    <phoneticPr fontId="4"/>
  </si>
  <si>
    <t>八剣登録</t>
    <rPh sb="0" eb="2">
      <t>ハチケン</t>
    </rPh>
    <rPh sb="2" eb="4">
      <t>トウロク</t>
    </rPh>
    <phoneticPr fontId="4"/>
  </si>
  <si>
    <t>八剣手数料</t>
    <rPh sb="0" eb="2">
      <t>ハチケン</t>
    </rPh>
    <rPh sb="2" eb="5">
      <t>テスウリョウ</t>
    </rPh>
    <phoneticPr fontId="4"/>
  </si>
  <si>
    <t>六七八段審査小計</t>
    <rPh sb="0" eb="2">
      <t>ロクナナ</t>
    </rPh>
    <rPh sb="2" eb="3">
      <t>ハチ</t>
    </rPh>
    <rPh sb="3" eb="4">
      <t>ダン</t>
    </rPh>
    <rPh sb="4" eb="6">
      <t>シンサ</t>
    </rPh>
    <phoneticPr fontId="4"/>
  </si>
  <si>
    <t>納入金合計</t>
    <rPh sb="0" eb="3">
      <t>ノウニュウキン</t>
    </rPh>
    <rPh sb="3" eb="5">
      <t>ゴウケイ</t>
    </rPh>
    <phoneticPr fontId="4"/>
  </si>
  <si>
    <t>六七段審査申込書</t>
    <rPh sb="0" eb="2">
      <t>ロクナナ</t>
    </rPh>
    <phoneticPr fontId="4"/>
  </si>
  <si>
    <t>長野</t>
    <rPh sb="0" eb="2">
      <t>ナガノ</t>
    </rPh>
    <phoneticPr fontId="3"/>
  </si>
  <si>
    <t>福岡</t>
    <rPh sb="0" eb="2">
      <t>フクオカ</t>
    </rPh>
    <phoneticPr fontId="3"/>
  </si>
  <si>
    <t>六七段審査申請</t>
    <rPh sb="0" eb="2">
      <t>ロクナナ</t>
    </rPh>
    <rPh sb="2" eb="3">
      <t>ダン</t>
    </rPh>
    <rPh sb="3" eb="5">
      <t>シンサ</t>
    </rPh>
    <rPh sb="5" eb="7">
      <t>シンセイ</t>
    </rPh>
    <phoneticPr fontId="4"/>
  </si>
  <si>
    <t>（※）受審申込者は必ず令和５年度の連盟登録を行ってください</t>
    <rPh sb="3" eb="8">
      <t>ジュシンモウシコミシャ</t>
    </rPh>
    <rPh sb="9" eb="10">
      <t>カナラ</t>
    </rPh>
    <rPh sb="11" eb="13">
      <t>レイワ</t>
    </rPh>
    <rPh sb="14" eb="16">
      <t>ネンド</t>
    </rPh>
    <rPh sb="17" eb="19">
      <t>レンメイ</t>
    </rPh>
    <rPh sb="19" eb="21">
      <t>トウロク</t>
    </rPh>
    <rPh sb="22" eb="2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</si>
</sst>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;@"/>
    <numFmt numFmtId="177" formatCode="[$-411]ge/m/d"/>
    <numFmt numFmtId="178" formatCode="&quot;¥&quot;#,##0;[Red]&quot;\-&quot;#,##0"/>
    <numFmt numFmtId="179" formatCode="\\#,##0;[Red]&quot;\-&quot;#,##0"/>
    <numFmt numFmtId="180" formatCode="m&quot;月&quot;d&quot;日&quot;\ \(aaa\)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1"/>
      <name val="游ゴシック Light"/>
      <family val="3"/>
      <charset val="128"/>
      <scheme val="major"/>
    </font>
    <font>
      <sz val="8"/>
      <name val="游ゴシック Light"/>
      <family val="3"/>
      <charset val="128"/>
      <scheme val="major"/>
    </font>
    <font>
      <b/>
      <sz val="9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  <font>
      <b/>
      <sz val="10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10"/>
      <color indexed="63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/>
    <xf numFmtId="178" fontId="1" fillId="0" borderId="0" applyFill="0" applyBorder="0" applyAlignment="0" applyProtection="0"/>
    <xf numFmtId="38" fontId="1" fillId="0" borderId="0" applyFill="0" applyBorder="0" applyAlignment="0" applyProtection="0"/>
  </cellStyleXfs>
  <cellXfs count="97">
    <xf numFmtId="0" fontId="0" fillId="0" borderId="0" xfId="0">
      <alignment vertical="center"/>
    </xf>
    <xf numFmtId="0" fontId="2" fillId="0" borderId="0" xfId="1" applyFont="1" applyAlignment="1">
      <alignment vertical="top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0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56" fontId="7" fillId="0" borderId="0" xfId="1" applyNumberFormat="1" applyFont="1" applyAlignment="1">
      <alignment horizontal="center" vertical="center"/>
    </xf>
    <xf numFmtId="0" fontId="1" fillId="0" borderId="0" xfId="1" applyAlignment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9" fillId="2" borderId="1" xfId="1" applyFont="1" applyFill="1" applyBorder="1">
      <alignment vertical="center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4" fillId="0" borderId="0" xfId="1" applyFont="1">
      <alignment vertical="center"/>
    </xf>
    <xf numFmtId="0" fontId="1" fillId="0" borderId="1" xfId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176" fontId="1" fillId="3" borderId="1" xfId="1" applyNumberForma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1" fillId="0" borderId="1" xfId="1" applyBorder="1">
      <alignment vertical="center"/>
    </xf>
    <xf numFmtId="177" fontId="17" fillId="0" borderId="1" xfId="1" applyNumberFormat="1" applyFont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0" fontId="19" fillId="0" borderId="1" xfId="2" applyFont="1" applyBorder="1">
      <alignment vertical="center"/>
    </xf>
    <xf numFmtId="0" fontId="16" fillId="0" borderId="1" xfId="1" applyFont="1" applyBorder="1" applyAlignment="1">
      <alignment horizontal="center" vertical="center"/>
    </xf>
    <xf numFmtId="0" fontId="17" fillId="0" borderId="1" xfId="1" applyFont="1" applyBorder="1">
      <alignment vertical="center"/>
    </xf>
    <xf numFmtId="176" fontId="0" fillId="0" borderId="0" xfId="1" applyNumberFormat="1" applyFont="1">
      <alignment vertical="center"/>
    </xf>
    <xf numFmtId="57" fontId="1" fillId="0" borderId="1" xfId="1" applyNumberFormat="1" applyBorder="1" applyAlignment="1">
      <alignment horizontal="center" vertical="center"/>
    </xf>
    <xf numFmtId="0" fontId="18" fillId="0" borderId="1" xfId="2" applyBorder="1">
      <alignment vertical="center"/>
    </xf>
    <xf numFmtId="0" fontId="17" fillId="0" borderId="1" xfId="1" applyFont="1" applyBorder="1" applyAlignment="1">
      <alignment horizontal="center" vertical="center"/>
    </xf>
    <xf numFmtId="57" fontId="17" fillId="0" borderId="1" xfId="1" applyNumberFormat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16" fillId="0" borderId="0" xfId="1" applyFont="1">
      <alignment vertical="center"/>
    </xf>
    <xf numFmtId="0" fontId="20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0" fontId="21" fillId="0" borderId="1" xfId="1" applyFont="1" applyBorder="1" applyAlignment="1">
      <alignment horizontal="center" vertical="center"/>
    </xf>
    <xf numFmtId="0" fontId="2" fillId="0" borderId="0" xfId="3" applyFont="1" applyAlignment="1">
      <alignment horizontal="left"/>
    </xf>
    <xf numFmtId="0" fontId="1" fillId="0" borderId="0" xfId="3"/>
    <xf numFmtId="0" fontId="22" fillId="0" borderId="0" xfId="3" applyFont="1" applyAlignment="1">
      <alignment horizontal="right"/>
    </xf>
    <xf numFmtId="0" fontId="1" fillId="0" borderId="0" xfId="3" applyAlignment="1">
      <alignment horizontal="right"/>
    </xf>
    <xf numFmtId="0" fontId="23" fillId="0" borderId="3" xfId="3" applyFont="1" applyBorder="1" applyAlignment="1">
      <alignment vertical="center"/>
    </xf>
    <xf numFmtId="0" fontId="23" fillId="0" borderId="6" xfId="3" applyFont="1" applyBorder="1" applyAlignment="1">
      <alignment vertical="center"/>
    </xf>
    <xf numFmtId="0" fontId="23" fillId="0" borderId="8" xfId="3" applyFont="1" applyBorder="1" applyAlignment="1">
      <alignment vertical="center"/>
    </xf>
    <xf numFmtId="0" fontId="1" fillId="0" borderId="0" xfId="3" quotePrefix="1" applyAlignment="1">
      <alignment vertical="center"/>
    </xf>
    <xf numFmtId="0" fontId="1" fillId="0" borderId="0" xfId="3" applyAlignment="1">
      <alignment vertical="center"/>
    </xf>
    <xf numFmtId="0" fontId="22" fillId="0" borderId="11" xfId="3" applyFont="1" applyBorder="1" applyAlignment="1">
      <alignment horizontal="center" vertical="center"/>
    </xf>
    <xf numFmtId="0" fontId="23" fillId="0" borderId="0" xfId="3" applyFont="1" applyAlignment="1">
      <alignment horizontal="left" vertical="center"/>
    </xf>
    <xf numFmtId="0" fontId="23" fillId="0" borderId="0" xfId="3" applyFont="1" applyAlignment="1">
      <alignment horizontal="right" vertical="center"/>
    </xf>
    <xf numFmtId="0" fontId="23" fillId="0" borderId="0" xfId="3" applyFont="1" applyAlignment="1">
      <alignment vertical="center"/>
    </xf>
    <xf numFmtId="0" fontId="23" fillId="0" borderId="4" xfId="3" applyFont="1" applyBorder="1" applyAlignment="1">
      <alignment horizontal="center" vertical="center"/>
    </xf>
    <xf numFmtId="0" fontId="23" fillId="0" borderId="14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179" fontId="22" fillId="0" borderId="18" xfId="4" applyNumberFormat="1" applyFont="1" applyFill="1" applyBorder="1" applyAlignment="1">
      <alignment horizontal="right" vertical="center"/>
    </xf>
    <xf numFmtId="0" fontId="22" fillId="0" borderId="19" xfId="3" quotePrefix="1" applyFont="1" applyBorder="1" applyAlignment="1">
      <alignment horizontal="right" vertical="center"/>
    </xf>
    <xf numFmtId="38" fontId="22" fillId="0" borderId="20" xfId="5" applyFont="1" applyFill="1" applyBorder="1" applyAlignment="1">
      <alignment vertical="center"/>
    </xf>
    <xf numFmtId="0" fontId="22" fillId="0" borderId="21" xfId="3" applyFont="1" applyBorder="1" applyAlignment="1">
      <alignment horizontal="left" vertical="center"/>
    </xf>
    <xf numFmtId="0" fontId="1" fillId="0" borderId="0" xfId="3" applyAlignment="1">
      <alignment horizontal="left"/>
    </xf>
    <xf numFmtId="0" fontId="23" fillId="0" borderId="6" xfId="3" applyFont="1" applyBorder="1" applyAlignment="1">
      <alignment horizontal="center" vertical="center"/>
    </xf>
    <xf numFmtId="180" fontId="23" fillId="0" borderId="1" xfId="3" applyNumberFormat="1" applyFont="1" applyBorder="1" applyAlignment="1">
      <alignment horizontal="center" vertical="center"/>
    </xf>
    <xf numFmtId="0" fontId="1" fillId="0" borderId="1" xfId="3" applyBorder="1"/>
    <xf numFmtId="0" fontId="1" fillId="0" borderId="0" xfId="3" applyAlignment="1">
      <alignment horizontal="center"/>
    </xf>
    <xf numFmtId="0" fontId="1" fillId="0" borderId="1" xfId="3" applyBorder="1" applyAlignment="1">
      <alignment horizontal="center"/>
    </xf>
    <xf numFmtId="0" fontId="23" fillId="0" borderId="1" xfId="3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/>
    </xf>
    <xf numFmtId="179" fontId="22" fillId="0" borderId="24" xfId="4" applyNumberFormat="1" applyFont="1" applyFill="1" applyBorder="1" applyAlignment="1">
      <alignment vertical="center"/>
    </xf>
    <xf numFmtId="0" fontId="6" fillId="0" borderId="0" xfId="3" applyFont="1" applyAlignment="1">
      <alignment horizontal="left"/>
    </xf>
    <xf numFmtId="0" fontId="1" fillId="0" borderId="22" xfId="3" applyBorder="1" applyAlignment="1">
      <alignment horizontal="center" vertical="center"/>
    </xf>
    <xf numFmtId="0" fontId="1" fillId="0" borderId="23" xfId="3" applyBorder="1" applyAlignment="1">
      <alignment horizontal="center" vertical="center"/>
    </xf>
    <xf numFmtId="0" fontId="1" fillId="0" borderId="17" xfId="3" applyBorder="1" applyAlignment="1">
      <alignment horizontal="center" vertical="center"/>
    </xf>
    <xf numFmtId="0" fontId="0" fillId="0" borderId="8" xfId="3" applyFont="1" applyBorder="1" applyAlignment="1">
      <alignment horizontal="right" vertical="center"/>
    </xf>
    <xf numFmtId="0" fontId="1" fillId="0" borderId="9" xfId="3" applyBorder="1" applyAlignment="1">
      <alignment horizontal="right" vertical="center"/>
    </xf>
    <xf numFmtId="0" fontId="1" fillId="0" borderId="25" xfId="3" applyBorder="1" applyAlignment="1">
      <alignment vertical="center"/>
    </xf>
    <xf numFmtId="0" fontId="1" fillId="0" borderId="26" xfId="3" applyBorder="1" applyAlignment="1">
      <alignment vertical="center"/>
    </xf>
    <xf numFmtId="0" fontId="1" fillId="0" borderId="27" xfId="3" applyBorder="1" applyAlignment="1">
      <alignment vertical="center"/>
    </xf>
    <xf numFmtId="0" fontId="1" fillId="0" borderId="4" xfId="3" applyBorder="1" applyAlignment="1">
      <alignment vertical="center"/>
    </xf>
    <xf numFmtId="0" fontId="1" fillId="0" borderId="5" xfId="3" applyBorder="1" applyAlignment="1">
      <alignment vertical="center"/>
    </xf>
    <xf numFmtId="0" fontId="1" fillId="0" borderId="1" xfId="3" applyBorder="1" applyAlignment="1">
      <alignment vertical="center"/>
    </xf>
    <xf numFmtId="0" fontId="1" fillId="0" borderId="7" xfId="3" applyBorder="1" applyAlignment="1">
      <alignment vertical="center"/>
    </xf>
    <xf numFmtId="0" fontId="1" fillId="0" borderId="1" xfId="3" quotePrefix="1" applyBorder="1" applyAlignment="1">
      <alignment vertical="center"/>
    </xf>
    <xf numFmtId="0" fontId="1" fillId="0" borderId="9" xfId="3" quotePrefix="1" applyBorder="1" applyAlignment="1">
      <alignment vertical="center"/>
    </xf>
    <xf numFmtId="0" fontId="1" fillId="0" borderId="10" xfId="3" applyBorder="1" applyAlignment="1">
      <alignment vertical="center"/>
    </xf>
    <xf numFmtId="0" fontId="23" fillId="0" borderId="12" xfId="3" applyFont="1" applyBorder="1" applyAlignment="1">
      <alignment horizontal="left" vertical="center"/>
    </xf>
    <xf numFmtId="0" fontId="23" fillId="0" borderId="13" xfId="3" applyFont="1" applyBorder="1" applyAlignment="1">
      <alignment horizontal="left" vertical="center"/>
    </xf>
    <xf numFmtId="0" fontId="25" fillId="0" borderId="28" xfId="3" applyFont="1" applyBorder="1" applyAlignment="1">
      <alignment horizontal="right" vertical="center"/>
    </xf>
    <xf numFmtId="0" fontId="25" fillId="0" borderId="29" xfId="3" applyFont="1" applyBorder="1" applyAlignment="1">
      <alignment horizontal="right" vertical="center"/>
    </xf>
    <xf numFmtId="179" fontId="22" fillId="0" borderId="28" xfId="3" applyNumberFormat="1" applyFont="1" applyBorder="1" applyAlignment="1">
      <alignment horizontal="center" vertical="center"/>
    </xf>
    <xf numFmtId="0" fontId="22" fillId="0" borderId="29" xfId="3" applyFont="1" applyBorder="1" applyAlignment="1">
      <alignment horizontal="center" vertical="center"/>
    </xf>
    <xf numFmtId="0" fontId="22" fillId="0" borderId="30" xfId="3" applyFont="1" applyBorder="1" applyAlignment="1">
      <alignment horizontal="center" vertical="center"/>
    </xf>
    <xf numFmtId="0" fontId="23" fillId="0" borderId="12" xfId="3" applyFont="1" applyBorder="1" applyAlignment="1">
      <alignment horizontal="center" vertical="center"/>
    </xf>
    <xf numFmtId="0" fontId="23" fillId="0" borderId="15" xfId="3" applyFont="1" applyBorder="1" applyAlignment="1">
      <alignment horizontal="center" vertical="center"/>
    </xf>
    <xf numFmtId="0" fontId="23" fillId="0" borderId="14" xfId="3" applyFont="1" applyBorder="1" applyAlignment="1">
      <alignment horizontal="center" vertical="center"/>
    </xf>
    <xf numFmtId="0" fontId="23" fillId="0" borderId="16" xfId="3" applyFont="1" applyBorder="1" applyAlignment="1">
      <alignment horizontal="right" vertical="center"/>
    </xf>
    <xf numFmtId="0" fontId="23" fillId="0" borderId="17" xfId="3" applyFont="1" applyBorder="1" applyAlignment="1">
      <alignment horizontal="right" vertical="center"/>
    </xf>
    <xf numFmtId="0" fontId="23" fillId="0" borderId="13" xfId="3" applyFont="1" applyBorder="1" applyAlignment="1">
      <alignment horizontal="center" vertical="center"/>
    </xf>
  </cellXfs>
  <cellStyles count="6">
    <cellStyle name="ハイパーリンク" xfId="2" builtinId="8"/>
    <cellStyle name="桁区切り_22 中体連登録" xfId="5" xr:uid="{9B5E80E9-B5FB-4EB8-A890-B89FC762853B}"/>
    <cellStyle name="通貨_22 中体連登録" xfId="4" xr:uid="{5A4295A9-0114-46C2-89E9-7FD80DECBFFC}"/>
    <cellStyle name="標準" xfId="0" builtinId="0"/>
    <cellStyle name="標準 6" xfId="1" xr:uid="{4E98AE21-47DE-4E7C-BA6F-BF66BAC72CA7}"/>
    <cellStyle name="標準_22 中体連登録" xfId="3" xr:uid="{556C79F3-D445-4FFE-93E0-925666F81E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1056</xdr:colOff>
      <xdr:row>1</xdr:row>
      <xdr:rowOff>47624</xdr:rowOff>
    </xdr:from>
    <xdr:to>
      <xdr:col>7</xdr:col>
      <xdr:colOff>491066</xdr:colOff>
      <xdr:row>1</xdr:row>
      <xdr:rowOff>287867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A466212-A1F8-46D2-8684-FEA77334DE5B}"/>
            </a:ext>
          </a:extLst>
        </xdr:cNvPr>
        <xdr:cNvGrpSpPr/>
      </xdr:nvGrpSpPr>
      <xdr:grpSpPr>
        <a:xfrm>
          <a:off x="699556" y="336902"/>
          <a:ext cx="2874788" cy="240243"/>
          <a:chOff x="895348" y="333374"/>
          <a:chExt cx="2628000" cy="252000"/>
        </a:xfrm>
      </xdr:grpSpPr>
      <xdr:sp macro="" textlink="">
        <xdr:nvSpPr>
          <xdr:cNvPr id="3" name="四角形吹き出し 2">
            <a:extLst>
              <a:ext uri="{FF2B5EF4-FFF2-40B4-BE49-F238E27FC236}">
                <a16:creationId xmlns:a16="http://schemas.microsoft.com/office/drawing/2014/main" id="{728AB644-D171-DA3A-DCF5-0FD4C7694092}"/>
              </a:ext>
            </a:extLst>
          </xdr:cNvPr>
          <xdr:cNvSpPr/>
        </xdr:nvSpPr>
        <xdr:spPr>
          <a:xfrm>
            <a:off x="1057273" y="333375"/>
            <a:ext cx="468000" cy="231647"/>
          </a:xfrm>
          <a:prstGeom prst="wedgeRectCallout">
            <a:avLst>
              <a:gd name="adj1" fmla="val -24251"/>
              <a:gd name="adj2" fmla="val 107731"/>
            </a:avLst>
          </a:prstGeom>
          <a:solidFill>
            <a:srgbClr val="CCFFFF"/>
          </a:solidFill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72000" tIns="0" rIns="72000" bIns="0" rtlCol="0" anchor="ctr"/>
          <a:lstStyle/>
          <a:p>
            <a:pPr algn="ctr"/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" name="四角形吹き出し 3">
            <a:extLst>
              <a:ext uri="{FF2B5EF4-FFF2-40B4-BE49-F238E27FC236}">
                <a16:creationId xmlns:a16="http://schemas.microsoft.com/office/drawing/2014/main" id="{2066FA66-8FD4-30CB-D1E8-10C16A23773E}"/>
              </a:ext>
            </a:extLst>
          </xdr:cNvPr>
          <xdr:cNvSpPr/>
        </xdr:nvSpPr>
        <xdr:spPr>
          <a:xfrm>
            <a:off x="1609723" y="333375"/>
            <a:ext cx="468000" cy="231647"/>
          </a:xfrm>
          <a:prstGeom prst="wedgeRectCallout">
            <a:avLst>
              <a:gd name="adj1" fmla="val -24251"/>
              <a:gd name="adj2" fmla="val 107731"/>
            </a:avLst>
          </a:prstGeom>
          <a:solidFill>
            <a:srgbClr val="CCFFFF"/>
          </a:solidFill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72000" tIns="0" rIns="72000" bIns="0" rtlCol="0" anchor="ctr"/>
          <a:lstStyle/>
          <a:p>
            <a:pPr algn="ctr"/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四角形吹き出し 4">
            <a:extLst>
              <a:ext uri="{FF2B5EF4-FFF2-40B4-BE49-F238E27FC236}">
                <a16:creationId xmlns:a16="http://schemas.microsoft.com/office/drawing/2014/main" id="{0E377616-A2B5-F950-95D1-3B6779AE5C3F}"/>
              </a:ext>
            </a:extLst>
          </xdr:cNvPr>
          <xdr:cNvSpPr/>
        </xdr:nvSpPr>
        <xdr:spPr>
          <a:xfrm>
            <a:off x="2152648" y="333375"/>
            <a:ext cx="468000" cy="231647"/>
          </a:xfrm>
          <a:prstGeom prst="wedgeRectCallout">
            <a:avLst>
              <a:gd name="adj1" fmla="val -24251"/>
              <a:gd name="adj2" fmla="val 107731"/>
            </a:avLst>
          </a:prstGeom>
          <a:solidFill>
            <a:srgbClr val="CCFFFF"/>
          </a:solidFill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72000" tIns="0" rIns="72000" bIns="0" rtlCol="0" anchor="ctr"/>
          <a:lstStyle/>
          <a:p>
            <a:pPr algn="ctr"/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6" name="四角形吹き出し 5">
            <a:extLst>
              <a:ext uri="{FF2B5EF4-FFF2-40B4-BE49-F238E27FC236}">
                <a16:creationId xmlns:a16="http://schemas.microsoft.com/office/drawing/2014/main" id="{49C61882-DBD1-1A94-5386-FB93F0AD3CF4}"/>
              </a:ext>
            </a:extLst>
          </xdr:cNvPr>
          <xdr:cNvSpPr/>
        </xdr:nvSpPr>
        <xdr:spPr>
          <a:xfrm>
            <a:off x="2628898" y="333375"/>
            <a:ext cx="468000" cy="231647"/>
          </a:xfrm>
          <a:prstGeom prst="wedgeRectCallout">
            <a:avLst>
              <a:gd name="adj1" fmla="val -24251"/>
              <a:gd name="adj2" fmla="val 107731"/>
            </a:avLst>
          </a:prstGeom>
          <a:solidFill>
            <a:srgbClr val="CCFFFF"/>
          </a:solidFill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72000" tIns="0" rIns="72000" bIns="0" rtlCol="0" anchor="ctr"/>
          <a:lstStyle/>
          <a:p>
            <a:pPr algn="ctr"/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四角形吹き出し 7">
            <a:extLst>
              <a:ext uri="{FF2B5EF4-FFF2-40B4-BE49-F238E27FC236}">
                <a16:creationId xmlns:a16="http://schemas.microsoft.com/office/drawing/2014/main" id="{31BCA236-627E-D091-2121-3FD54CFEC2EE}"/>
              </a:ext>
            </a:extLst>
          </xdr:cNvPr>
          <xdr:cNvSpPr/>
        </xdr:nvSpPr>
        <xdr:spPr>
          <a:xfrm>
            <a:off x="895348" y="333374"/>
            <a:ext cx="2628000" cy="252000"/>
          </a:xfrm>
          <a:prstGeom prst="wedgeRectCallout">
            <a:avLst>
              <a:gd name="adj1" fmla="val -23495"/>
              <a:gd name="adj2" fmla="val 25494"/>
            </a:avLst>
          </a:prstGeom>
          <a:solidFill>
            <a:srgbClr val="CCFFFF"/>
          </a:solidFill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72000" tIns="0" rIns="72000" bIns="0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</a:rPr>
              <a:t>プルダウンメニューから選ぶ</a:t>
            </a:r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12</xdr:col>
      <xdr:colOff>265641</xdr:colOff>
      <xdr:row>1</xdr:row>
      <xdr:rowOff>47624</xdr:rowOff>
    </xdr:from>
    <xdr:to>
      <xdr:col>14</xdr:col>
      <xdr:colOff>697116</xdr:colOff>
      <xdr:row>1</xdr:row>
      <xdr:rowOff>299624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F106B9BD-FC29-4F68-88E2-47EB7C1D51C7}"/>
            </a:ext>
          </a:extLst>
        </xdr:cNvPr>
        <xdr:cNvGrpSpPr/>
      </xdr:nvGrpSpPr>
      <xdr:grpSpPr>
        <a:xfrm>
          <a:off x="8174919" y="336902"/>
          <a:ext cx="1764975" cy="252000"/>
          <a:chOff x="6571198" y="333374"/>
          <a:chExt cx="1584000" cy="252000"/>
        </a:xfrm>
      </xdr:grpSpPr>
      <xdr:sp macro="" textlink="">
        <xdr:nvSpPr>
          <xdr:cNvPr id="9" name="四角形吹き出し 9">
            <a:extLst>
              <a:ext uri="{FF2B5EF4-FFF2-40B4-BE49-F238E27FC236}">
                <a16:creationId xmlns:a16="http://schemas.microsoft.com/office/drawing/2014/main" id="{35086D65-8FDA-0A18-5C30-5BA9E044F9F7}"/>
              </a:ext>
            </a:extLst>
          </xdr:cNvPr>
          <xdr:cNvSpPr/>
        </xdr:nvSpPr>
        <xdr:spPr>
          <a:xfrm>
            <a:off x="7038974" y="333374"/>
            <a:ext cx="720000" cy="252000"/>
          </a:xfrm>
          <a:prstGeom prst="wedgeRectCallout">
            <a:avLst>
              <a:gd name="adj1" fmla="val -20833"/>
              <a:gd name="adj2" fmla="val 102164"/>
            </a:avLst>
          </a:prstGeom>
          <a:solidFill>
            <a:srgbClr val="CCFFFF"/>
          </a:solidFill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72000" tIns="0" rIns="72000" bIns="0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</a:rPr>
              <a:t>自動計算</a:t>
            </a:r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0" name="四角形吹き出し 10">
            <a:extLst>
              <a:ext uri="{FF2B5EF4-FFF2-40B4-BE49-F238E27FC236}">
                <a16:creationId xmlns:a16="http://schemas.microsoft.com/office/drawing/2014/main" id="{54FDA8DD-18EB-0300-79D0-AA949EBAB203}"/>
              </a:ext>
            </a:extLst>
          </xdr:cNvPr>
          <xdr:cNvSpPr/>
        </xdr:nvSpPr>
        <xdr:spPr>
          <a:xfrm>
            <a:off x="6571198" y="333374"/>
            <a:ext cx="1584000" cy="252000"/>
          </a:xfrm>
          <a:prstGeom prst="wedgeRectCallout">
            <a:avLst>
              <a:gd name="adj1" fmla="val -22156"/>
              <a:gd name="adj2" fmla="val 19009"/>
            </a:avLst>
          </a:prstGeom>
          <a:solidFill>
            <a:srgbClr val="CCFFFF"/>
          </a:solidFill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72000" tIns="0" rIns="72000" bIns="0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</a:rPr>
              <a:t>審査日前日で自動計算</a:t>
            </a:r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6</xdr:row>
      <xdr:rowOff>152400</xdr:rowOff>
    </xdr:from>
    <xdr:to>
      <xdr:col>4</xdr:col>
      <xdr:colOff>1024275</xdr:colOff>
      <xdr:row>7</xdr:row>
      <xdr:rowOff>194850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24263A29-6A95-4736-9E25-7F0C3AD598F7}"/>
            </a:ext>
          </a:extLst>
        </xdr:cNvPr>
        <xdr:cNvGrpSpPr/>
      </xdr:nvGrpSpPr>
      <xdr:grpSpPr>
        <a:xfrm>
          <a:off x="2677936" y="1852789"/>
          <a:ext cx="1796506" cy="197672"/>
          <a:chOff x="1019173" y="333374"/>
          <a:chExt cx="1872000" cy="252000"/>
        </a:xfrm>
      </xdr:grpSpPr>
      <xdr:sp macro="" textlink="">
        <xdr:nvSpPr>
          <xdr:cNvPr id="3" name="四角形吹き出し 2">
            <a:extLst>
              <a:ext uri="{FF2B5EF4-FFF2-40B4-BE49-F238E27FC236}">
                <a16:creationId xmlns:a16="http://schemas.microsoft.com/office/drawing/2014/main" id="{7FAF18DF-96AF-B976-0919-466F921C9F8F}"/>
              </a:ext>
            </a:extLst>
          </xdr:cNvPr>
          <xdr:cNvSpPr/>
        </xdr:nvSpPr>
        <xdr:spPr>
          <a:xfrm>
            <a:off x="1247773" y="333375"/>
            <a:ext cx="468000" cy="231647"/>
          </a:xfrm>
          <a:prstGeom prst="wedgeRectCallout">
            <a:avLst>
              <a:gd name="adj1" fmla="val -24251"/>
              <a:gd name="adj2" fmla="val 107731"/>
            </a:avLst>
          </a:prstGeom>
          <a:solidFill>
            <a:srgbClr val="CCFFFF"/>
          </a:solidFill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72000" tIns="0" rIns="72000" bIns="0" rtlCol="0" anchor="ctr"/>
          <a:lstStyle/>
          <a:p>
            <a:pPr algn="ctr"/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" name="四角形吹き出し 3">
            <a:extLst>
              <a:ext uri="{FF2B5EF4-FFF2-40B4-BE49-F238E27FC236}">
                <a16:creationId xmlns:a16="http://schemas.microsoft.com/office/drawing/2014/main" id="{75F06E67-0DDA-B5CD-96CB-2E5D4AF72CA8}"/>
              </a:ext>
            </a:extLst>
          </xdr:cNvPr>
          <xdr:cNvSpPr/>
        </xdr:nvSpPr>
        <xdr:spPr>
          <a:xfrm>
            <a:off x="2333623" y="333375"/>
            <a:ext cx="468000" cy="231647"/>
          </a:xfrm>
          <a:prstGeom prst="wedgeRectCallout">
            <a:avLst>
              <a:gd name="adj1" fmla="val -24251"/>
              <a:gd name="adj2" fmla="val 107731"/>
            </a:avLst>
          </a:prstGeom>
          <a:solidFill>
            <a:srgbClr val="CCFFFF"/>
          </a:solidFill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72000" tIns="0" rIns="72000" bIns="0" rtlCol="0" anchor="ctr"/>
          <a:lstStyle/>
          <a:p>
            <a:pPr algn="ctr"/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四角形吹き出し 4">
            <a:extLst>
              <a:ext uri="{FF2B5EF4-FFF2-40B4-BE49-F238E27FC236}">
                <a16:creationId xmlns:a16="http://schemas.microsoft.com/office/drawing/2014/main" id="{6F0B52B9-F377-A77B-39FB-980E447D3AAF}"/>
              </a:ext>
            </a:extLst>
          </xdr:cNvPr>
          <xdr:cNvSpPr/>
        </xdr:nvSpPr>
        <xdr:spPr>
          <a:xfrm>
            <a:off x="1019173" y="333374"/>
            <a:ext cx="1872000" cy="252000"/>
          </a:xfrm>
          <a:prstGeom prst="wedgeRectCallout">
            <a:avLst>
              <a:gd name="adj1" fmla="val -23495"/>
              <a:gd name="adj2" fmla="val 25494"/>
            </a:avLst>
          </a:prstGeom>
          <a:solidFill>
            <a:srgbClr val="CCFFFF"/>
          </a:solidFill>
          <a:ln w="9525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72000" tIns="0" rIns="72000" bIns="0" rtlCol="0" anchor="ctr"/>
          <a:lstStyle/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</a:rPr>
              <a:t>申請書から自動計算</a:t>
            </a:r>
            <a:endParaRPr kumimoji="1" lang="en-US" altLang="ja-JP" sz="900" b="1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kusai-2/Documents/takamori/pvt/a&#21091;&#36947;/&#20843;&#21091;/H31&#24180;&#24230;/H31&#19977;&#27573;&#20197;&#19979;&#23529;&#26619;20191123/H31&#30331;&#37682;&#19977;&#27573;&#20197;&#19979;&#38598;&#35336;201911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会計報告"/>
      <sheetName val="集金表"/>
      <sheetName val="八剣申込書"/>
      <sheetName val="納付金集計"/>
      <sheetName val="振込 審査料　"/>
      <sheetName val="振込　合格登録"/>
      <sheetName val="称号段位内訳推移"/>
      <sheetName val="八剣名簿20190430"/>
      <sheetName val="称号段位集計表"/>
      <sheetName val="振込 登録料20190821"/>
      <sheetName val="振込 登録料20190612"/>
      <sheetName val="振込 登録料20190510"/>
      <sheetName val="受付確認表"/>
      <sheetName val="登録、審査料詳細"/>
      <sheetName val="中学"/>
      <sheetName val="中体連 領収集計表"/>
      <sheetName val="用意品"/>
      <sheetName val="作業項目"/>
      <sheetName val="集計表"/>
      <sheetName val="集金表 (日文大)"/>
    </sheetNames>
    <sheetDataSet>
      <sheetData sheetId="0"/>
      <sheetData sheetId="1"/>
      <sheetData sheetId="2">
        <row r="2">
          <cell r="B2">
            <v>43792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1323E-00D4-46CF-864D-1252E7599290}">
  <dimension ref="A1:AC22"/>
  <sheetViews>
    <sheetView tabSelected="1" zoomScale="90" zoomScaleNormal="90" workbookViewId="0">
      <selection activeCell="C4" sqref="C4"/>
    </sheetView>
  </sheetViews>
  <sheetFormatPr defaultColWidth="8.25" defaultRowHeight="18" x14ac:dyDescent="0.55000000000000004"/>
  <cols>
    <col min="1" max="1" width="4.75" style="4" customWidth="1"/>
    <col min="2" max="2" width="4.4140625" style="4" customWidth="1"/>
    <col min="3" max="3" width="6.5" style="34" customWidth="1"/>
    <col min="4" max="5" width="6.4140625" style="34" customWidth="1"/>
    <col min="6" max="6" width="4.75" style="34" customWidth="1"/>
    <col min="7" max="7" width="7.33203125" style="34" customWidth="1"/>
    <col min="8" max="8" width="9.6640625" style="4" customWidth="1"/>
    <col min="9" max="12" width="13.4140625" style="4" customWidth="1"/>
    <col min="13" max="13" width="10.9140625" style="4" bestFit="1" customWidth="1"/>
    <col min="14" max="14" width="6.58203125" style="4" customWidth="1"/>
    <col min="15" max="15" width="10.4140625" style="34" customWidth="1"/>
    <col min="16" max="16" width="8.08203125" style="34" customWidth="1"/>
    <col min="17" max="17" width="8.83203125" style="4" customWidth="1"/>
    <col min="18" max="19" width="20.5" style="4" customWidth="1"/>
    <col min="20" max="20" width="6.58203125" style="34" customWidth="1"/>
    <col min="21" max="21" width="12" style="34" customWidth="1"/>
    <col min="22" max="22" width="8.75" style="4" customWidth="1"/>
    <col min="23" max="23" width="2" style="4" customWidth="1"/>
    <col min="24" max="25" width="5.5" style="4" customWidth="1"/>
    <col min="26" max="26" width="6.75" style="4" customWidth="1"/>
    <col min="27" max="27" width="7" style="4" customWidth="1"/>
    <col min="28" max="28" width="5.5" style="4" customWidth="1"/>
    <col min="29" max="29" width="16.58203125" style="4" customWidth="1"/>
    <col min="30" max="16384" width="8.25" style="4"/>
  </cols>
  <sheetData>
    <row r="1" spans="1:29" ht="22.5" customHeight="1" x14ac:dyDescent="0.55000000000000004">
      <c r="A1" s="1" t="s">
        <v>58</v>
      </c>
      <c r="B1" s="2"/>
      <c r="C1" s="3"/>
      <c r="D1" s="3"/>
      <c r="E1" s="3"/>
      <c r="F1" s="3"/>
      <c r="G1" s="3"/>
      <c r="I1" s="5" t="s">
        <v>0</v>
      </c>
      <c r="J1" s="5"/>
      <c r="K1" s="2"/>
      <c r="L1" s="2"/>
      <c r="M1" s="2"/>
      <c r="N1" s="2"/>
      <c r="O1" s="3"/>
      <c r="P1" s="3"/>
      <c r="Q1" s="2" t="s">
        <v>1</v>
      </c>
      <c r="R1" s="6">
        <v>45277</v>
      </c>
      <c r="S1" s="2" t="s">
        <v>2</v>
      </c>
      <c r="T1" s="3"/>
      <c r="U1" s="7" t="s">
        <v>3</v>
      </c>
    </row>
    <row r="2" spans="1:29" ht="27.75" customHeight="1" x14ac:dyDescent="0.55000000000000004">
      <c r="B2" s="2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8"/>
      <c r="O2" s="3"/>
      <c r="P2" s="2"/>
      <c r="Q2" s="2"/>
      <c r="R2" s="2"/>
      <c r="S2" s="2"/>
      <c r="T2" s="3"/>
      <c r="U2" s="3"/>
      <c r="V2" s="2"/>
    </row>
    <row r="3" spans="1:29" s="16" customFormat="1" ht="34.5" customHeight="1" x14ac:dyDescent="0.55000000000000004">
      <c r="A3" s="9"/>
      <c r="B3" s="10" t="s">
        <v>4</v>
      </c>
      <c r="C3" s="11" t="s">
        <v>5</v>
      </c>
      <c r="D3" s="11" t="s">
        <v>6</v>
      </c>
      <c r="E3" s="11" t="s">
        <v>7</v>
      </c>
      <c r="F3" s="12" t="s">
        <v>8</v>
      </c>
      <c r="G3" s="13" t="s">
        <v>9</v>
      </c>
      <c r="H3" s="14" t="s">
        <v>10</v>
      </c>
      <c r="I3" s="14" t="s">
        <v>11</v>
      </c>
      <c r="J3" s="14"/>
      <c r="K3" s="14" t="s">
        <v>12</v>
      </c>
      <c r="L3" s="14"/>
      <c r="M3" s="12" t="s">
        <v>13</v>
      </c>
      <c r="N3" s="12" t="s">
        <v>14</v>
      </c>
      <c r="O3" s="14" t="s">
        <v>15</v>
      </c>
      <c r="P3" s="14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5" t="s">
        <v>21</v>
      </c>
      <c r="V3" s="15" t="s">
        <v>22</v>
      </c>
    </row>
    <row r="4" spans="1:29" ht="36.5" customHeight="1" x14ac:dyDescent="0.55000000000000004">
      <c r="A4" s="17">
        <v>1</v>
      </c>
      <c r="B4" s="18"/>
      <c r="C4" s="19"/>
      <c r="D4" s="19"/>
      <c r="E4" s="20"/>
      <c r="F4" s="19"/>
      <c r="G4" s="21"/>
      <c r="H4" s="22"/>
      <c r="I4" s="17"/>
      <c r="J4" s="17"/>
      <c r="K4" s="17"/>
      <c r="L4" s="17"/>
      <c r="M4" s="23"/>
      <c r="N4" s="24" t="str">
        <f>IF(M4="","",DATEDIF(M4,E4-1,"Y"))</f>
        <v/>
      </c>
      <c r="O4" s="25"/>
      <c r="P4" s="17"/>
      <c r="Q4" s="22"/>
      <c r="R4" s="22"/>
      <c r="S4" s="26"/>
      <c r="T4" s="17"/>
      <c r="U4" s="27"/>
      <c r="V4" s="28"/>
      <c r="Y4" s="4" t="s">
        <v>23</v>
      </c>
      <c r="Z4" s="4" t="s">
        <v>60</v>
      </c>
      <c r="AA4" s="29">
        <v>45325</v>
      </c>
      <c r="AB4" s="4" t="s">
        <v>24</v>
      </c>
      <c r="AC4" s="4" t="s">
        <v>25</v>
      </c>
    </row>
    <row r="5" spans="1:29" ht="36.5" customHeight="1" x14ac:dyDescent="0.55000000000000004">
      <c r="A5" s="17">
        <v>2</v>
      </c>
      <c r="B5" s="18"/>
      <c r="C5" s="19"/>
      <c r="D5" s="19"/>
      <c r="E5" s="20"/>
      <c r="F5" s="19"/>
      <c r="G5" s="21"/>
      <c r="H5" s="22"/>
      <c r="I5" s="17"/>
      <c r="J5" s="17"/>
      <c r="K5" s="17"/>
      <c r="L5" s="17"/>
      <c r="M5" s="23"/>
      <c r="N5" s="24" t="str">
        <f t="shared" ref="N5:N13" si="0">IF(M5="","",DATEDIF(M5,E5-1,"Y"))</f>
        <v/>
      </c>
      <c r="O5" s="30"/>
      <c r="P5" s="17"/>
      <c r="Q5" s="22"/>
      <c r="R5" s="22"/>
      <c r="S5" s="31"/>
      <c r="T5" s="17"/>
      <c r="U5" s="17"/>
      <c r="V5" s="28"/>
      <c r="Y5" s="4" t="s">
        <v>26</v>
      </c>
      <c r="Z5" s="4" t="s">
        <v>59</v>
      </c>
      <c r="AA5" s="29">
        <v>45326</v>
      </c>
      <c r="AB5" s="4" t="s">
        <v>27</v>
      </c>
      <c r="AC5" s="4" t="s">
        <v>28</v>
      </c>
    </row>
    <row r="6" spans="1:29" ht="36.5" customHeight="1" x14ac:dyDescent="0.55000000000000004">
      <c r="A6" s="17">
        <v>3</v>
      </c>
      <c r="B6" s="18"/>
      <c r="C6" s="19"/>
      <c r="D6" s="19"/>
      <c r="E6" s="20"/>
      <c r="F6" s="19"/>
      <c r="G6" s="21"/>
      <c r="H6" s="22"/>
      <c r="I6" s="17"/>
      <c r="J6" s="17"/>
      <c r="K6" s="17"/>
      <c r="L6" s="17"/>
      <c r="M6" s="23"/>
      <c r="N6" s="24" t="str">
        <f t="shared" si="0"/>
        <v/>
      </c>
      <c r="O6" s="30"/>
      <c r="P6" s="17"/>
      <c r="Q6" s="22"/>
      <c r="R6" s="22"/>
      <c r="S6" s="22"/>
      <c r="T6" s="17"/>
      <c r="U6" s="17"/>
      <c r="V6" s="28"/>
      <c r="AA6" s="29">
        <v>45339</v>
      </c>
    </row>
    <row r="7" spans="1:29" ht="36.5" customHeight="1" x14ac:dyDescent="0.55000000000000004">
      <c r="A7" s="17">
        <v>4</v>
      </c>
      <c r="B7" s="18"/>
      <c r="C7" s="19"/>
      <c r="D7" s="19"/>
      <c r="E7" s="20"/>
      <c r="F7" s="19"/>
      <c r="G7" s="21"/>
      <c r="H7" s="28"/>
      <c r="I7" s="32"/>
      <c r="J7" s="32"/>
      <c r="K7" s="32"/>
      <c r="L7" s="32"/>
      <c r="M7" s="23"/>
      <c r="N7" s="24" t="str">
        <f t="shared" si="0"/>
        <v/>
      </c>
      <c r="O7" s="33"/>
      <c r="P7" s="32"/>
      <c r="Q7" s="28"/>
      <c r="R7" s="28"/>
      <c r="S7" s="28"/>
      <c r="T7" s="32"/>
      <c r="U7" s="32"/>
      <c r="V7" s="28"/>
      <c r="X7" s="34"/>
      <c r="AA7" s="29">
        <v>45340</v>
      </c>
    </row>
    <row r="8" spans="1:29" ht="36.5" customHeight="1" x14ac:dyDescent="0.55000000000000004">
      <c r="A8" s="17">
        <v>5</v>
      </c>
      <c r="B8" s="18"/>
      <c r="C8" s="19"/>
      <c r="D8" s="19"/>
      <c r="E8" s="20"/>
      <c r="F8" s="19"/>
      <c r="G8" s="21"/>
      <c r="H8" s="22"/>
      <c r="I8" s="17"/>
      <c r="J8" s="17"/>
      <c r="K8" s="17"/>
      <c r="L8" s="17"/>
      <c r="M8" s="23"/>
      <c r="N8" s="24" t="str">
        <f t="shared" si="0"/>
        <v/>
      </c>
      <c r="O8" s="30"/>
      <c r="P8" s="17"/>
      <c r="Q8" s="22"/>
      <c r="R8" s="22"/>
      <c r="S8" s="31"/>
      <c r="T8" s="17"/>
      <c r="U8" s="17"/>
      <c r="V8" s="28"/>
      <c r="AA8" s="29"/>
    </row>
    <row r="9" spans="1:29" ht="36.5" customHeight="1" x14ac:dyDescent="0.55000000000000004">
      <c r="A9" s="17">
        <v>6</v>
      </c>
      <c r="B9" s="18"/>
      <c r="C9" s="19"/>
      <c r="D9" s="19"/>
      <c r="E9" s="20"/>
      <c r="F9" s="19"/>
      <c r="G9" s="21"/>
      <c r="H9" s="22"/>
      <c r="I9" s="17"/>
      <c r="J9" s="17"/>
      <c r="K9" s="17"/>
      <c r="L9" s="17"/>
      <c r="M9" s="23"/>
      <c r="N9" s="24" t="str">
        <f t="shared" si="0"/>
        <v/>
      </c>
      <c r="O9" s="30"/>
      <c r="P9" s="17"/>
      <c r="Q9" s="22"/>
      <c r="R9" s="22"/>
      <c r="S9" s="31"/>
      <c r="T9" s="17"/>
      <c r="U9" s="17"/>
      <c r="V9" s="28"/>
      <c r="X9" s="34"/>
      <c r="Y9" s="34"/>
      <c r="AA9" s="29"/>
    </row>
    <row r="10" spans="1:29" ht="36.5" customHeight="1" x14ac:dyDescent="0.55000000000000004">
      <c r="A10" s="17">
        <v>7</v>
      </c>
      <c r="B10" s="18"/>
      <c r="C10" s="19"/>
      <c r="D10" s="19"/>
      <c r="E10" s="20"/>
      <c r="F10" s="19"/>
      <c r="G10" s="21"/>
      <c r="H10" s="22"/>
      <c r="I10" s="17"/>
      <c r="J10" s="17"/>
      <c r="K10" s="17"/>
      <c r="L10" s="17"/>
      <c r="M10" s="23"/>
      <c r="N10" s="24" t="str">
        <f t="shared" si="0"/>
        <v/>
      </c>
      <c r="O10" s="30"/>
      <c r="P10" s="17"/>
      <c r="Q10" s="22"/>
      <c r="R10" s="22"/>
      <c r="S10" s="22"/>
      <c r="T10" s="17"/>
      <c r="U10" s="17"/>
      <c r="V10" s="28"/>
    </row>
    <row r="11" spans="1:29" ht="36.5" customHeight="1" x14ac:dyDescent="0.55000000000000004">
      <c r="A11" s="17">
        <v>8</v>
      </c>
      <c r="B11" s="18"/>
      <c r="C11" s="19"/>
      <c r="D11" s="19"/>
      <c r="E11" s="20"/>
      <c r="F11" s="19"/>
      <c r="G11" s="21"/>
      <c r="H11" s="22"/>
      <c r="I11" s="17"/>
      <c r="J11" s="17"/>
      <c r="K11" s="17"/>
      <c r="L11" s="17"/>
      <c r="M11" s="23"/>
      <c r="N11" s="24" t="str">
        <f t="shared" si="0"/>
        <v/>
      </c>
      <c r="O11" s="30"/>
      <c r="P11" s="17"/>
      <c r="Q11" s="22"/>
      <c r="R11" s="22"/>
      <c r="S11" s="31"/>
      <c r="T11" s="17"/>
      <c r="U11" s="17"/>
      <c r="V11" s="28"/>
    </row>
    <row r="12" spans="1:29" ht="36.5" customHeight="1" x14ac:dyDescent="0.55000000000000004">
      <c r="A12" s="17">
        <v>9</v>
      </c>
      <c r="B12" s="18"/>
      <c r="C12" s="19"/>
      <c r="D12" s="19"/>
      <c r="E12" s="20"/>
      <c r="F12" s="19"/>
      <c r="G12" s="21"/>
      <c r="H12" s="28"/>
      <c r="I12" s="32"/>
      <c r="J12" s="32"/>
      <c r="K12" s="32"/>
      <c r="L12" s="32"/>
      <c r="M12" s="23"/>
      <c r="N12" s="24" t="str">
        <f t="shared" si="0"/>
        <v/>
      </c>
      <c r="O12" s="32"/>
      <c r="P12" s="32"/>
      <c r="Q12" s="28"/>
      <c r="R12" s="28"/>
      <c r="S12" s="28"/>
      <c r="T12" s="32"/>
      <c r="U12" s="32"/>
      <c r="V12" s="28"/>
    </row>
    <row r="13" spans="1:29" ht="36.5" customHeight="1" x14ac:dyDescent="0.55000000000000004">
      <c r="A13" s="17">
        <v>10</v>
      </c>
      <c r="B13" s="18"/>
      <c r="C13" s="19"/>
      <c r="D13" s="19"/>
      <c r="E13" s="20"/>
      <c r="F13" s="19"/>
      <c r="G13" s="21"/>
      <c r="H13" s="28"/>
      <c r="I13" s="32"/>
      <c r="J13" s="32"/>
      <c r="K13" s="32"/>
      <c r="L13" s="32"/>
      <c r="M13" s="23"/>
      <c r="N13" s="24" t="str">
        <f t="shared" si="0"/>
        <v/>
      </c>
      <c r="O13" s="32"/>
      <c r="P13" s="32"/>
      <c r="Q13" s="28"/>
      <c r="R13" s="28"/>
      <c r="S13" s="28"/>
      <c r="T13" s="32"/>
      <c r="U13" s="32"/>
      <c r="V13" s="28"/>
    </row>
    <row r="14" spans="1:29" ht="5.25" customHeight="1" x14ac:dyDescent="0.55000000000000004"/>
    <row r="15" spans="1:29" ht="15" customHeight="1" x14ac:dyDescent="0.55000000000000004">
      <c r="A15" s="35" t="s">
        <v>29</v>
      </c>
    </row>
    <row r="16" spans="1:29" ht="15" customHeight="1" x14ac:dyDescent="0.55000000000000004">
      <c r="A16" s="35" t="s">
        <v>30</v>
      </c>
    </row>
    <row r="17" spans="1:22" ht="15" customHeight="1" x14ac:dyDescent="0.55000000000000004">
      <c r="A17" s="35" t="s">
        <v>31</v>
      </c>
    </row>
    <row r="18" spans="1:22" ht="15" customHeight="1" x14ac:dyDescent="0.55000000000000004">
      <c r="A18" s="35" t="s">
        <v>32</v>
      </c>
    </row>
    <row r="19" spans="1:22" ht="15" customHeight="1" x14ac:dyDescent="0.55000000000000004">
      <c r="A19" s="35" t="s">
        <v>33</v>
      </c>
    </row>
    <row r="20" spans="1:22" ht="15" customHeight="1" x14ac:dyDescent="0.55000000000000004">
      <c r="A20" s="36" t="s">
        <v>34</v>
      </c>
    </row>
    <row r="21" spans="1:22" x14ac:dyDescent="0.55000000000000004">
      <c r="V21" s="37" t="s">
        <v>35</v>
      </c>
    </row>
    <row r="22" spans="1:22" x14ac:dyDescent="0.55000000000000004">
      <c r="N22" s="38"/>
    </row>
  </sheetData>
  <autoFilter ref="O3:AC3" xr:uid="{CD4DB2D4-CA11-4969-B38C-D648413E1D99}"/>
  <phoneticPr fontId="3"/>
  <dataValidations count="5">
    <dataValidation type="list" allowBlank="1" showInputMessage="1" showErrorMessage="1" sqref="G4:G13" xr:uid="{8882B442-3A87-46BF-85C5-B5B99177BC38}">
      <formula1>$AC$4:$AC$5</formula1>
    </dataValidation>
    <dataValidation type="list" allowBlank="1" showInputMessage="1" showErrorMessage="1" sqref="F4:F13" xr:uid="{DFF4BA87-532E-42F6-B150-27AA87B1B592}">
      <formula1>$AB$4:$AB$5</formula1>
    </dataValidation>
    <dataValidation type="list" allowBlank="1" showInputMessage="1" showErrorMessage="1" sqref="D4:D13" xr:uid="{F8AC9259-C169-4D8C-8310-69F6DE448DA8}">
      <formula1>$Z$4:$Z$5</formula1>
    </dataValidation>
    <dataValidation type="list" allowBlank="1" showInputMessage="1" showErrorMessage="1" sqref="C4:C13" xr:uid="{39EB5279-7628-4501-B88A-151D8C498542}">
      <formula1>$Y$4:$Y$5</formula1>
    </dataValidation>
    <dataValidation type="list" allowBlank="1" showInputMessage="1" showErrorMessage="1" sqref="E4:E13" xr:uid="{888B6502-7DAD-4CB7-99BE-B85B6786C25E}">
      <formula1>$AA$4:$AA$7</formula1>
    </dataValidation>
  </dataValidations>
  <printOptions horizontalCentered="1" verticalCentered="1"/>
  <pageMargins left="0" right="0" top="0.35" bottom="0.35" header="0.31" footer="0.31"/>
  <pageSetup paperSize="9" scale="8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665F8-17E4-4B54-9CD9-2F27F7D48A39}">
  <sheetPr>
    <pageSetUpPr fitToPage="1"/>
  </sheetPr>
  <dimension ref="B1:R21"/>
  <sheetViews>
    <sheetView showGridLines="0" showZeros="0" topLeftCell="A2" zoomScale="90" workbookViewId="0">
      <selection activeCell="B20" sqref="B20:D20"/>
    </sheetView>
  </sheetViews>
  <sheetFormatPr defaultColWidth="8.08203125" defaultRowHeight="13" x14ac:dyDescent="0.2"/>
  <cols>
    <col min="1" max="1" width="1.83203125" style="40" customWidth="1"/>
    <col min="2" max="2" width="15.75" style="59" customWidth="1"/>
    <col min="3" max="3" width="15.9140625" style="59" customWidth="1"/>
    <col min="4" max="4" width="11.75" style="40" customWidth="1"/>
    <col min="5" max="5" width="14.5" style="40" customWidth="1"/>
    <col min="6" max="6" width="9.25" style="40" customWidth="1"/>
    <col min="7" max="7" width="8.1640625" style="40" customWidth="1"/>
    <col min="8" max="8" width="8.33203125" style="40" customWidth="1"/>
    <col min="9" max="9" width="4.9140625" style="40" customWidth="1"/>
    <col min="10" max="10" width="11.4140625" style="63" hidden="1" customWidth="1"/>
    <col min="11" max="13" width="11.4140625" style="40" hidden="1" customWidth="1"/>
    <col min="14" max="14" width="8.08203125" style="40" customWidth="1"/>
    <col min="15" max="15" width="8.08203125" style="42" customWidth="1"/>
    <col min="16" max="16" width="8.08203125" style="40" customWidth="1"/>
    <col min="17" max="17" width="8.08203125" style="42" customWidth="1"/>
    <col min="18" max="16384" width="8.08203125" style="40"/>
  </cols>
  <sheetData>
    <row r="1" spans="2:18" ht="19.5" thickBot="1" x14ac:dyDescent="0.35">
      <c r="B1" s="39" t="s">
        <v>36</v>
      </c>
      <c r="C1" s="39"/>
      <c r="H1" s="41" t="s">
        <v>37</v>
      </c>
      <c r="J1" s="40"/>
    </row>
    <row r="2" spans="2:18" ht="24" customHeight="1" x14ac:dyDescent="0.2">
      <c r="B2" s="43" t="s">
        <v>38</v>
      </c>
      <c r="C2" s="77"/>
      <c r="D2" s="78"/>
      <c r="J2" s="40"/>
      <c r="N2" s="42"/>
      <c r="O2" s="40"/>
      <c r="P2" s="42"/>
      <c r="Q2" s="40"/>
    </row>
    <row r="3" spans="2:18" ht="24" customHeight="1" x14ac:dyDescent="0.2">
      <c r="B3" s="44" t="s">
        <v>39</v>
      </c>
      <c r="C3" s="79"/>
      <c r="D3" s="80"/>
      <c r="J3" s="40"/>
      <c r="N3" s="42"/>
      <c r="O3" s="40"/>
      <c r="P3" s="42"/>
      <c r="Q3" s="40"/>
    </row>
    <row r="4" spans="2:18" ht="24" customHeight="1" x14ac:dyDescent="0.2">
      <c r="B4" s="44" t="s">
        <v>40</v>
      </c>
      <c r="C4" s="79"/>
      <c r="D4" s="80"/>
      <c r="J4" s="40"/>
      <c r="N4" s="42"/>
      <c r="O4" s="40"/>
      <c r="P4" s="42"/>
      <c r="Q4" s="40"/>
    </row>
    <row r="5" spans="2:18" ht="24" customHeight="1" x14ac:dyDescent="0.2">
      <c r="B5" s="44" t="s">
        <v>41</v>
      </c>
      <c r="C5" s="81"/>
      <c r="D5" s="80"/>
      <c r="J5" s="40"/>
      <c r="N5" s="42"/>
      <c r="O5" s="40"/>
      <c r="P5" s="42"/>
      <c r="Q5" s="40"/>
    </row>
    <row r="6" spans="2:18" ht="24" customHeight="1" thickBot="1" x14ac:dyDescent="0.25">
      <c r="B6" s="45" t="s">
        <v>42</v>
      </c>
      <c r="C6" s="82"/>
      <c r="D6" s="83"/>
      <c r="J6" s="40"/>
    </row>
    <row r="7" spans="2:18" ht="7" customHeight="1" thickBot="1" x14ac:dyDescent="0.25">
      <c r="B7" s="46"/>
      <c r="C7" s="46"/>
      <c r="D7" s="47"/>
      <c r="J7" s="40"/>
    </row>
    <row r="8" spans="2:18" ht="19" customHeight="1" thickBot="1" x14ac:dyDescent="0.25">
      <c r="B8" s="48" t="s">
        <v>43</v>
      </c>
      <c r="C8" s="49"/>
      <c r="D8" s="50"/>
      <c r="E8" s="51"/>
      <c r="F8" s="50"/>
      <c r="G8" s="51"/>
      <c r="H8" s="51"/>
      <c r="J8" s="40"/>
    </row>
    <row r="9" spans="2:18" ht="23.25" customHeight="1" x14ac:dyDescent="0.2">
      <c r="B9" s="84" t="s">
        <v>44</v>
      </c>
      <c r="C9" s="85"/>
      <c r="D9" s="52" t="s">
        <v>45</v>
      </c>
      <c r="E9" s="53" t="s">
        <v>46</v>
      </c>
      <c r="F9" s="91" t="s">
        <v>47</v>
      </c>
      <c r="G9" s="92"/>
      <c r="H9" s="93"/>
      <c r="J9" s="40"/>
    </row>
    <row r="10" spans="2:18" ht="23.25" customHeight="1" thickBot="1" x14ac:dyDescent="0.25">
      <c r="B10" s="94" t="s">
        <v>48</v>
      </c>
      <c r="C10" s="95"/>
      <c r="D10" s="54">
        <f>COUNTIF(申込書!G4:G13, 申込書!AC5)</f>
        <v>0</v>
      </c>
      <c r="E10" s="55">
        <f>D10*G10</f>
        <v>0</v>
      </c>
      <c r="F10" s="56" t="s">
        <v>49</v>
      </c>
      <c r="G10" s="57">
        <f>SUM(J12:M12)</f>
        <v>4600</v>
      </c>
      <c r="H10" s="58" t="s">
        <v>50</v>
      </c>
      <c r="J10" s="40"/>
    </row>
    <row r="11" spans="2:18" ht="23.25" customHeight="1" x14ac:dyDescent="0.2">
      <c r="B11" s="91" t="s">
        <v>61</v>
      </c>
      <c r="C11" s="96"/>
      <c r="D11" s="52" t="s">
        <v>45</v>
      </c>
      <c r="E11" s="53" t="s">
        <v>46</v>
      </c>
      <c r="F11" s="91" t="s">
        <v>47</v>
      </c>
      <c r="G11" s="92"/>
      <c r="H11" s="93"/>
      <c r="I11" s="59"/>
      <c r="J11" s="69" t="s">
        <v>51</v>
      </c>
      <c r="K11" s="70"/>
      <c r="L11" s="70"/>
      <c r="M11" s="71"/>
      <c r="O11" s="40"/>
      <c r="P11" s="42"/>
      <c r="Q11" s="40"/>
      <c r="R11" s="42"/>
    </row>
    <row r="12" spans="2:18" ht="23.25" customHeight="1" x14ac:dyDescent="0.2">
      <c r="B12" s="60" t="str">
        <f>"七段（"&amp;申込書!Z4&amp;"）"</f>
        <v>七段（福岡）</v>
      </c>
      <c r="C12" s="61">
        <f>申込書!AA4</f>
        <v>45325</v>
      </c>
      <c r="D12" s="54">
        <f>COUNTIF(申込書!E$4:E$13,申込書!AA4)</f>
        <v>0</v>
      </c>
      <c r="E12" s="55">
        <f>D12*G12</f>
        <v>0</v>
      </c>
      <c r="F12" s="56" t="s">
        <v>49</v>
      </c>
      <c r="G12" s="57">
        <f>16800+500</f>
        <v>17300</v>
      </c>
      <c r="H12" s="58" t="s">
        <v>50</v>
      </c>
      <c r="I12" s="59"/>
      <c r="J12" s="62">
        <f>J16</f>
        <v>1500</v>
      </c>
      <c r="K12" s="62">
        <v>600</v>
      </c>
      <c r="L12" s="62">
        <f>L16</f>
        <v>2000</v>
      </c>
      <c r="M12" s="62">
        <f>M16</f>
        <v>500</v>
      </c>
      <c r="O12" s="40"/>
      <c r="P12" s="42"/>
      <c r="Q12" s="40"/>
      <c r="R12" s="42"/>
    </row>
    <row r="13" spans="2:18" ht="23.25" customHeight="1" x14ac:dyDescent="0.2">
      <c r="B13" s="60" t="str">
        <f>"六段（"&amp;申込書!Z4&amp;"）"</f>
        <v>六段（福岡）</v>
      </c>
      <c r="C13" s="61">
        <f>申込書!AA5</f>
        <v>45326</v>
      </c>
      <c r="D13" s="54">
        <f>COUNTIF(申込書!E$4:E$13,申込書!AA5)</f>
        <v>0</v>
      </c>
      <c r="E13" s="55">
        <f t="shared" ref="E13:E15" si="0">D13*G13</f>
        <v>0</v>
      </c>
      <c r="F13" s="56" t="s">
        <v>49</v>
      </c>
      <c r="G13" s="57">
        <f>15700+500</f>
        <v>16200</v>
      </c>
      <c r="H13" s="58" t="s">
        <v>50</v>
      </c>
      <c r="I13" s="59"/>
      <c r="O13" s="40"/>
      <c r="P13" s="42"/>
      <c r="Q13" s="40"/>
      <c r="R13" s="42"/>
    </row>
    <row r="14" spans="2:18" ht="23.25" customHeight="1" x14ac:dyDescent="0.2">
      <c r="B14" s="60" t="str">
        <f>"七段（"&amp;申込書!Z5&amp;"）"</f>
        <v>七段（長野）</v>
      </c>
      <c r="C14" s="61">
        <f>申込書!AA6</f>
        <v>45339</v>
      </c>
      <c r="D14" s="54">
        <f>COUNTIF(申込書!E$4:E$13,申込書!AA6)</f>
        <v>0</v>
      </c>
      <c r="E14" s="55">
        <f>D14*G14</f>
        <v>0</v>
      </c>
      <c r="F14" s="56" t="s">
        <v>49</v>
      </c>
      <c r="G14" s="57">
        <f>16800+500</f>
        <v>17300</v>
      </c>
      <c r="H14" s="58" t="s">
        <v>50</v>
      </c>
      <c r="I14" s="59"/>
      <c r="O14" s="40"/>
      <c r="P14" s="42"/>
      <c r="Q14" s="40"/>
      <c r="R14" s="42"/>
    </row>
    <row r="15" spans="2:18" ht="23.25" customHeight="1" x14ac:dyDescent="0.2">
      <c r="B15" s="60" t="str">
        <f>"六段（"&amp;申込書!Z5&amp;"）"</f>
        <v>六段（長野）</v>
      </c>
      <c r="C15" s="61">
        <f>申込書!AA7</f>
        <v>45340</v>
      </c>
      <c r="D15" s="54">
        <f>COUNTIF(申込書!E$4:E$13,申込書!AA7)</f>
        <v>0</v>
      </c>
      <c r="E15" s="55">
        <f t="shared" si="0"/>
        <v>0</v>
      </c>
      <c r="F15" s="56" t="s">
        <v>49</v>
      </c>
      <c r="G15" s="57">
        <f>15700+500</f>
        <v>16200</v>
      </c>
      <c r="H15" s="58" t="s">
        <v>50</v>
      </c>
      <c r="I15" s="59"/>
      <c r="O15" s="40"/>
      <c r="P15" s="42"/>
      <c r="Q15" s="40"/>
      <c r="R15" s="42"/>
    </row>
    <row r="16" spans="2:18" ht="23.25" customHeight="1" x14ac:dyDescent="0.2">
      <c r="B16" s="60"/>
      <c r="C16" s="61"/>
      <c r="D16" s="54">
        <f>COUNTIF(申込書!E$4:E$13,申込書!AA8)</f>
        <v>0</v>
      </c>
      <c r="E16" s="55">
        <f>D16*G16</f>
        <v>0</v>
      </c>
      <c r="F16" s="56" t="s">
        <v>49</v>
      </c>
      <c r="G16" s="57"/>
      <c r="H16" s="58" t="s">
        <v>50</v>
      </c>
      <c r="I16" s="59"/>
      <c r="J16" s="62">
        <v>1500</v>
      </c>
      <c r="K16" s="62"/>
      <c r="L16" s="62">
        <v>2000</v>
      </c>
      <c r="M16" s="62">
        <v>500</v>
      </c>
      <c r="O16" s="40"/>
      <c r="P16" s="42"/>
      <c r="Q16" s="40"/>
      <c r="R16" s="42"/>
    </row>
    <row r="17" spans="2:18" ht="23.25" customHeight="1" x14ac:dyDescent="0.2">
      <c r="B17" s="60"/>
      <c r="C17" s="61"/>
      <c r="D17" s="54">
        <f>COUNTIF(申込書!E$4:E$13,申込書!AA9)</f>
        <v>0</v>
      </c>
      <c r="E17" s="55">
        <f>D17*G17</f>
        <v>0</v>
      </c>
      <c r="F17" s="56" t="s">
        <v>49</v>
      </c>
      <c r="G17" s="57"/>
      <c r="H17" s="58" t="s">
        <v>50</v>
      </c>
      <c r="J17" s="64" t="s">
        <v>52</v>
      </c>
      <c r="K17" s="64" t="s">
        <v>53</v>
      </c>
      <c r="L17" s="64" t="s">
        <v>54</v>
      </c>
      <c r="M17" s="64" t="s">
        <v>55</v>
      </c>
      <c r="O17" s="40"/>
      <c r="P17" s="42"/>
      <c r="Q17" s="40"/>
      <c r="R17" s="42"/>
    </row>
    <row r="18" spans="2:18" ht="23.25" customHeight="1" thickBot="1" x14ac:dyDescent="0.25">
      <c r="B18" s="60"/>
      <c r="C18" s="65"/>
      <c r="D18" s="54"/>
      <c r="E18" s="55">
        <f t="shared" ref="E18" si="1">D18*G18</f>
        <v>0</v>
      </c>
      <c r="F18" s="56" t="s">
        <v>49</v>
      </c>
      <c r="G18" s="57">
        <f>SUM(J22:M22)</f>
        <v>0</v>
      </c>
      <c r="H18" s="58" t="s">
        <v>50</v>
      </c>
      <c r="I18" s="59"/>
      <c r="O18" s="40"/>
      <c r="P18" s="42"/>
      <c r="Q18" s="40"/>
      <c r="R18" s="42"/>
    </row>
    <row r="19" spans="2:18" ht="23.25" customHeight="1" thickBot="1" x14ac:dyDescent="0.25">
      <c r="B19" s="72" t="s">
        <v>56</v>
      </c>
      <c r="C19" s="73"/>
      <c r="D19" s="66">
        <f>SUM(D12:D18)</f>
        <v>0</v>
      </c>
      <c r="E19" s="67">
        <f>SUM(E12:E18)</f>
        <v>0</v>
      </c>
      <c r="F19" s="74"/>
      <c r="G19" s="75"/>
      <c r="H19" s="76"/>
    </row>
    <row r="20" spans="2:18" ht="28" customHeight="1" thickBot="1" x14ac:dyDescent="0.25">
      <c r="B20" s="86" t="s">
        <v>57</v>
      </c>
      <c r="C20" s="87"/>
      <c r="D20" s="87"/>
      <c r="E20" s="88">
        <f>E10+E19</f>
        <v>0</v>
      </c>
      <c r="F20" s="89"/>
      <c r="G20" s="89"/>
      <c r="H20" s="90"/>
    </row>
    <row r="21" spans="2:18" x14ac:dyDescent="0.2">
      <c r="B21" s="68" t="s">
        <v>62</v>
      </c>
    </row>
  </sheetData>
  <mergeCells count="15">
    <mergeCell ref="B20:D20"/>
    <mergeCell ref="E20:H20"/>
    <mergeCell ref="F9:H9"/>
    <mergeCell ref="B10:C10"/>
    <mergeCell ref="B11:C11"/>
    <mergeCell ref="F11:H11"/>
    <mergeCell ref="J11:M11"/>
    <mergeCell ref="B19:C19"/>
    <mergeCell ref="F19:H19"/>
    <mergeCell ref="C2:D2"/>
    <mergeCell ref="C3:D3"/>
    <mergeCell ref="C4:D4"/>
    <mergeCell ref="C5:D5"/>
    <mergeCell ref="C6:D6"/>
    <mergeCell ref="B9:C9"/>
  </mergeCells>
  <phoneticPr fontId="3"/>
  <pageMargins left="0.72" right="0.42" top="0.96" bottom="0.59027777777777779" header="0.55000000000000004" footer="0.51180555555555562"/>
  <pageSetup paperSize="9" firstPageNumber="0" orientation="portrait" horizontalDpi="300" verticalDpi="300" r:id="rId1"/>
  <headerFooter alignWithMargins="0"/>
  <ignoredErrors>
    <ignoredError sqref="G13:G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納付金合計</vt:lpstr>
      <vt:lpstr>申込書!Print_Area</vt:lpstr>
      <vt:lpstr>納付金合計!Print_Area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kokusai-2</dc:creator>
  <cp:lastModifiedBy>高森　毅</cp:lastModifiedBy>
  <dcterms:created xsi:type="dcterms:W3CDTF">2023-06-04T02:43:03Z</dcterms:created>
  <dcterms:modified xsi:type="dcterms:W3CDTF">2023-12-06T15:34:11Z</dcterms:modified>
</cp:coreProperties>
</file>