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dorenmei-my.sharepoint.com/personal/takamori_kendo_or_jp/Documents/ドキュメント/takamori/pvt/a剣道/八剣/R6年度/六七八段審査202411/支部へ/"/>
    </mc:Choice>
  </mc:AlternateContent>
  <xr:revisionPtr revIDLastSave="0" documentId="8_{576AAB86-5AFE-4EF8-82DB-F71300ED0AE8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申込" sheetId="1" r:id="rId1"/>
    <sheet name="納付金集計" sheetId="2" r:id="rId2"/>
  </sheets>
  <definedNames>
    <definedName name="Excel_BuiltIn__FilterDatabase_1" localSheetId="1">納付金集計!#REF!</definedName>
    <definedName name="Excel_BuiltIn__FilterDatabase_1">#REF!</definedName>
    <definedName name="_xlnm.Print_Area" localSheetId="0">申込!$A$1:$V$24</definedName>
    <definedName name="_xlnm.Print_Area" localSheetId="1">納付金集計!$B$1:$H$22</definedName>
    <definedName name="_xlnm.Print_Area">#REF!</definedName>
    <definedName name="受審場所">申込!$Y$4:$Y$6</definedName>
    <definedName name="受審段位">申込!$X$4:$X$6</definedName>
    <definedName name="受審日">申込!$Z$4:$Z$9</definedName>
    <definedName name="性別">申込!$AB$4:$AB$5</definedName>
    <definedName name="登録">申込!$AA$4:$AA$5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5" i="2"/>
  <c r="G16" i="2"/>
  <c r="F1" i="2"/>
  <c r="G18" i="2"/>
  <c r="G17" i="2"/>
  <c r="D18" i="2"/>
  <c r="E18" i="2" s="1"/>
  <c r="D17" i="2"/>
  <c r="E17" i="2" s="1"/>
  <c r="D16" i="2"/>
  <c r="E16" i="2" s="1"/>
  <c r="D15" i="2"/>
  <c r="D13" i="2"/>
  <c r="D14" i="2"/>
  <c r="N6" i="1" l="1"/>
  <c r="N7" i="1"/>
  <c r="N8" i="1"/>
  <c r="N9" i="1" l="1"/>
  <c r="D11" i="2"/>
  <c r="M13" i="2" l="1"/>
  <c r="L13" i="2"/>
  <c r="J13" i="2"/>
  <c r="G11" i="2" l="1"/>
  <c r="E11" i="2" s="1"/>
  <c r="E13" i="2"/>
  <c r="E14" i="2"/>
  <c r="E15" i="2"/>
  <c r="D21" i="2"/>
  <c r="N10" i="1"/>
  <c r="N11" i="1"/>
  <c r="N12" i="1"/>
  <c r="N13" i="1"/>
  <c r="N14" i="1"/>
  <c r="N15" i="1"/>
  <c r="N4" i="1"/>
  <c r="N5" i="1"/>
  <c r="E21" i="2" l="1"/>
  <c r="E22" i="2" s="1"/>
</calcChain>
</file>

<file path=xl/sharedStrings.xml><?xml version="1.0" encoding="utf-8"?>
<sst xmlns="http://schemas.openxmlformats.org/spreadsheetml/2006/main" count="113" uniqueCount="92">
  <si>
    <t>六七八段審査申込書</t>
    <rPh sb="0" eb="2">
      <t>ロクナナ</t>
    </rPh>
    <rPh sb="2" eb="3">
      <t>ハチ</t>
    </rPh>
    <phoneticPr fontId="2"/>
  </si>
  <si>
    <t>支部団体名：</t>
    <phoneticPr fontId="2"/>
  </si>
  <si>
    <t>再受審
○</t>
    <phoneticPr fontId="2"/>
  </si>
  <si>
    <t>受審　　　　　　　段位</t>
  </si>
  <si>
    <t>受審　　　　　　　場所</t>
    <rPh sb="9" eb="11">
      <t>バショ</t>
    </rPh>
    <phoneticPr fontId="2"/>
  </si>
  <si>
    <t>受審　　　　　　　日付</t>
    <rPh sb="9" eb="11">
      <t>ヒヅケ</t>
    </rPh>
    <phoneticPr fontId="2"/>
  </si>
  <si>
    <t>性別</t>
  </si>
  <si>
    <t>全剣連番号
わかれば</t>
    <phoneticPr fontId="2"/>
  </si>
  <si>
    <t>氏　名</t>
    <rPh sb="0" eb="1">
      <t>シ</t>
    </rPh>
    <rPh sb="2" eb="3">
      <t>ナ</t>
    </rPh>
    <phoneticPr fontId="2"/>
  </si>
  <si>
    <t>フリガナ</t>
    <phoneticPr fontId="2"/>
  </si>
  <si>
    <t>生年月日</t>
  </si>
  <si>
    <t>満年齢</t>
  </si>
  <si>
    <t>既得段位
取得年月日</t>
    <rPh sb="0" eb="2">
      <t>キトク</t>
    </rPh>
    <phoneticPr fontId="2"/>
  </si>
  <si>
    <t>取得時　　　　　　　　　　登録団体</t>
    <rPh sb="0" eb="2">
      <t>シュトク</t>
    </rPh>
    <rPh sb="2" eb="3">
      <t>ジ</t>
    </rPh>
    <phoneticPr fontId="2"/>
  </si>
  <si>
    <t>郵便番号</t>
  </si>
  <si>
    <t>職業</t>
  </si>
  <si>
    <t>備考</t>
  </si>
  <si>
    <t>記入例</t>
    <phoneticPr fontId="2"/>
  </si>
  <si>
    <t>六</t>
    <rPh sb="0" eb="1">
      <t>ロク</t>
    </rPh>
    <phoneticPr fontId="2"/>
  </si>
  <si>
    <t>愛知</t>
    <rPh sb="0" eb="2">
      <t>アイチ</t>
    </rPh>
    <phoneticPr fontId="2"/>
  </si>
  <si>
    <t>男</t>
    <phoneticPr fontId="2"/>
  </si>
  <si>
    <t>八剣四郎</t>
    <phoneticPr fontId="2"/>
  </si>
  <si>
    <t>東京都</t>
    <phoneticPr fontId="2"/>
  </si>
  <si>
    <t>193-0824</t>
  </si>
  <si>
    <t>八王子市長房町45-22</t>
  </si>
  <si>
    <t>会社員</t>
  </si>
  <si>
    <t>042-663-1274</t>
  </si>
  <si>
    <t>男</t>
    <rPh sb="0" eb="1">
      <t>オトコ</t>
    </rPh>
    <phoneticPr fontId="2"/>
  </si>
  <si>
    <t>七</t>
    <rPh sb="0" eb="1">
      <t>ナナ</t>
    </rPh>
    <phoneticPr fontId="2"/>
  </si>
  <si>
    <t>女</t>
  </si>
  <si>
    <t>追加</t>
  </si>
  <si>
    <t>神奈川</t>
    <rPh sb="0" eb="3">
      <t>カナガワ</t>
    </rPh>
    <phoneticPr fontId="2"/>
  </si>
  <si>
    <t>190-0022</t>
  </si>
  <si>
    <t>立川市錦町1-8-14</t>
  </si>
  <si>
    <t>主　婦</t>
  </si>
  <si>
    <t>090-1234-5678</t>
  </si>
  <si>
    <t>旧姓：立川</t>
  </si>
  <si>
    <t>追加</t>
    <rPh sb="0" eb="2">
      <t>ツイカ</t>
    </rPh>
    <phoneticPr fontId="2"/>
  </si>
  <si>
    <t>女</t>
    <rPh sb="0" eb="1">
      <t>オンナ</t>
    </rPh>
    <phoneticPr fontId="2"/>
  </si>
  <si>
    <t>八</t>
    <rPh sb="0" eb="1">
      <t>ハチ</t>
    </rPh>
    <phoneticPr fontId="2"/>
  </si>
  <si>
    <t>※再受審の方は，申込時に再受審証明書を提出してください。</t>
  </si>
  <si>
    <t>※職業欄には，大学生（学年も記入），大学院生，専門学校生，警察官，自衛官，刑務官，教員，公務員，会社員，自営業，団体職員，医師，主婦，無職，その他　の区分で記入してください。　　</t>
  </si>
  <si>
    <t>八王子剣道連盟メールアドレス： hachikenren@nifty.com</t>
  </si>
  <si>
    <t>八剣五子</t>
    <phoneticPr fontId="2"/>
  </si>
  <si>
    <t>※既得段位取得時の登録団体が他の道府県である場合，全剣連番号が不明の時は，申込時に証書の写しを提出してください。</t>
    <rPh sb="1" eb="3">
      <t>キトク</t>
    </rPh>
    <phoneticPr fontId="2"/>
  </si>
  <si>
    <t>※氏名が既得段位取得時と変わっている方は，備考欄に旧姓を付記してください。</t>
    <rPh sb="4" eb="6">
      <t>キトク</t>
    </rPh>
    <phoneticPr fontId="2"/>
  </si>
  <si>
    <t>※審査当日、必ず結果を八王子剣道連盟（hachikenren@nifty.com）までご報告下さるようお願いいたします。</t>
    <rPh sb="6" eb="7">
      <t>カナラ</t>
    </rPh>
    <rPh sb="8" eb="10">
      <t>ケッカ</t>
    </rPh>
    <rPh sb="46" eb="47">
      <t>クダ</t>
    </rPh>
    <phoneticPr fontId="2"/>
  </si>
  <si>
    <t>六七八段審査集計表</t>
    <rPh sb="0" eb="2">
      <t>ロクナナ</t>
    </rPh>
    <rPh sb="2" eb="3">
      <t>ハチ</t>
    </rPh>
    <rPh sb="3" eb="4">
      <t>ダン</t>
    </rPh>
    <rPh sb="4" eb="6">
      <t>シンサ</t>
    </rPh>
    <rPh sb="6" eb="8">
      <t>シュウケイ</t>
    </rPh>
    <rPh sb="8" eb="9">
      <t>ヒョウ</t>
    </rPh>
    <phoneticPr fontId="2"/>
  </si>
  <si>
    <t>支部団体名</t>
  </si>
  <si>
    <t>ご担当者名</t>
    <rPh sb="1" eb="3">
      <t>タントウ</t>
    </rPh>
    <rPh sb="3" eb="4">
      <t>シャ</t>
    </rPh>
    <rPh sb="4" eb="5">
      <t>メイ</t>
    </rPh>
    <phoneticPr fontId="2"/>
  </si>
  <si>
    <t>携帯電話</t>
    <rPh sb="0" eb="2">
      <t>ケイタイ</t>
    </rPh>
    <rPh sb="2" eb="4">
      <t>デンワ</t>
    </rPh>
    <phoneticPr fontId="2"/>
  </si>
  <si>
    <t>ﾊﾟｿｺﾝﾒｰﾙ</t>
    <phoneticPr fontId="2"/>
  </si>
  <si>
    <t>携帯ﾒｰﾙ</t>
    <rPh sb="0" eb="2">
      <t>ケイタイ</t>
    </rPh>
    <phoneticPr fontId="2"/>
  </si>
  <si>
    <t>集計表</t>
    <rPh sb="0" eb="2">
      <t>シュウケイ</t>
    </rPh>
    <rPh sb="2" eb="3">
      <t>ヒョウ</t>
    </rPh>
    <phoneticPr fontId="2"/>
  </si>
  <si>
    <t>個人登録</t>
    <rPh sb="0" eb="2">
      <t>コジン</t>
    </rPh>
    <rPh sb="2" eb="4">
      <t>トウロク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</si>
  <si>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</si>
  <si>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</si>
  <si>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一人当たり金額</t>
    <rPh sb="0" eb="2">
      <t>ヒトリ</t>
    </rPh>
    <rPh sb="2" eb="3">
      <t>ア</t>
    </rPh>
    <rPh sb="5" eb="7">
      <t>キンガク</t>
    </rPh>
    <phoneticPr fontId="2"/>
  </si>
  <si>
    <t>（＠</t>
    <phoneticPr fontId="2"/>
  </si>
  <si>
    <t>円）</t>
    <rPh sb="0" eb="1">
      <t>エン</t>
    </rPh>
    <phoneticPr fontId="2"/>
  </si>
  <si>
    <t>六七八段審査申請</t>
    <rPh sb="0" eb="2">
      <t>ロクナナ</t>
    </rPh>
    <rPh sb="2" eb="3">
      <t>ハチ</t>
    </rPh>
    <rPh sb="3" eb="4">
      <t>ダン</t>
    </rPh>
    <rPh sb="4" eb="6">
      <t>シンサ</t>
    </rPh>
    <rPh sb="6" eb="8">
      <t>シンセイ</t>
    </rPh>
    <phoneticPr fontId="2"/>
  </si>
  <si>
    <t>内　　訳</t>
    <rPh sb="0" eb="1">
      <t>ナイ</t>
    </rPh>
    <rPh sb="3" eb="4">
      <t>ワケ</t>
    </rPh>
    <phoneticPr fontId="2"/>
  </si>
  <si>
    <t>西東京登録</t>
    <rPh sb="0" eb="1">
      <t>ニシ</t>
    </rPh>
    <rPh sb="1" eb="3">
      <t>トウキョウ</t>
    </rPh>
    <rPh sb="3" eb="5">
      <t>トウロク</t>
    </rPh>
    <phoneticPr fontId="2"/>
  </si>
  <si>
    <t>東剣連登録</t>
    <rPh sb="0" eb="1">
      <t>トウ</t>
    </rPh>
    <rPh sb="1" eb="2">
      <t>ケン</t>
    </rPh>
    <rPh sb="2" eb="3">
      <t>レン</t>
    </rPh>
    <rPh sb="3" eb="5">
      <t>トウロク</t>
    </rPh>
    <phoneticPr fontId="2"/>
  </si>
  <si>
    <t>八剣登録</t>
    <rPh sb="0" eb="2">
      <t>ハチケン</t>
    </rPh>
    <rPh sb="2" eb="4">
      <t>トウロク</t>
    </rPh>
    <phoneticPr fontId="2"/>
  </si>
  <si>
    <t>八剣手数料</t>
    <rPh sb="0" eb="2">
      <t>ハチケン</t>
    </rPh>
    <rPh sb="2" eb="5">
      <t>テスウリョウ</t>
    </rPh>
    <phoneticPr fontId="2"/>
  </si>
  <si>
    <t>（＠</t>
    <phoneticPr fontId="2"/>
  </si>
  <si>
    <t>六七八段審査小計</t>
    <rPh sb="0" eb="2">
      <t>ロクナナ</t>
    </rPh>
    <rPh sb="2" eb="3">
      <t>ハチ</t>
    </rPh>
    <rPh sb="3" eb="4">
      <t>ダン</t>
    </rPh>
    <rPh sb="4" eb="6">
      <t>シンサ</t>
    </rPh>
    <phoneticPr fontId="2"/>
  </si>
  <si>
    <t>納入金合計</t>
    <rPh sb="0" eb="3">
      <t>ノウニュウキン</t>
    </rPh>
    <rPh sb="3" eb="5">
      <t>ゴウケイ</t>
    </rPh>
    <phoneticPr fontId="2"/>
  </si>
  <si>
    <t>〆切：</t>
    <rPh sb="0" eb="2">
      <t>シメキリ</t>
    </rPh>
    <phoneticPr fontId="2"/>
  </si>
  <si>
    <t>メールアドレス</t>
    <phoneticPr fontId="2"/>
  </si>
  <si>
    <t>hachiken＠nifty.cpm</t>
    <phoneticPr fontId="2"/>
  </si>
  <si>
    <t>hachiko@gmail.com</t>
    <phoneticPr fontId="2"/>
  </si>
  <si>
    <t>ハチケンシロウ</t>
    <phoneticPr fontId="2"/>
  </si>
  <si>
    <t>ハチケンイツコ</t>
    <phoneticPr fontId="2"/>
  </si>
  <si>
    <t>済</t>
    <rPh sb="0" eb="1">
      <t>スミ</t>
    </rPh>
    <phoneticPr fontId="2"/>
  </si>
  <si>
    <t>R３年度
登録</t>
    <rPh sb="2" eb="4">
      <t>ネンド</t>
    </rPh>
    <phoneticPr fontId="2"/>
  </si>
  <si>
    <t>電話</t>
    <rPh sb="0" eb="2">
      <t>デンワ</t>
    </rPh>
    <phoneticPr fontId="2"/>
  </si>
  <si>
    <t>メール受付</t>
    <rPh sb="3" eb="5">
      <t>ウケツケ</t>
    </rPh>
    <phoneticPr fontId="2"/>
  </si>
  <si>
    <r>
      <t>※</t>
    </r>
    <r>
      <rPr>
        <b/>
        <sz val="10"/>
        <rFont val="ＭＳ Ｐゴシック"/>
        <family val="3"/>
        <charset val="128"/>
      </rPr>
      <t>令和４年度</t>
    </r>
    <r>
      <rPr>
        <sz val="10"/>
        <rFont val="ＭＳ Ｐゴシック"/>
        <family val="3"/>
        <charset val="128"/>
      </rPr>
      <t>の西東京剣連・東剣連への登録がまだの受審者は追加登録をしてください。登録料\4,600（西東京手数料・八剣登録料・八剣手数料含む）。</t>
    </r>
    <rPh sb="1" eb="3">
      <t>レイワ</t>
    </rPh>
    <rPh sb="4" eb="6">
      <t>ネンド</t>
    </rPh>
    <rPh sb="24" eb="27">
      <t>ジュシンシャ</t>
    </rPh>
    <rPh sb="28" eb="30">
      <t>ツイカ</t>
    </rPh>
    <rPh sb="30" eb="32">
      <t>トウロク</t>
    </rPh>
    <rPh sb="40" eb="42">
      <t>トウロク</t>
    </rPh>
    <rPh sb="42" eb="43">
      <t>リョウ</t>
    </rPh>
    <phoneticPr fontId="2"/>
  </si>
  <si>
    <r>
      <rPr>
        <b/>
        <sz val="10"/>
        <rFont val="ＭＳ Ｐゴシック"/>
        <family val="3"/>
        <charset val="128"/>
      </rPr>
      <t>※令和５年度の西東京剣連・東剣連登録も必ず行ってください（３月）</t>
    </r>
    <r>
      <rPr>
        <sz val="10"/>
        <rFont val="ＭＳ Ｐゴシック"/>
        <family val="3"/>
        <charset val="128"/>
      </rPr>
      <t>。</t>
    </r>
    <rPh sb="1" eb="3">
      <t>レイワ</t>
    </rPh>
    <rPh sb="4" eb="6">
      <t>ネンド</t>
    </rPh>
    <rPh sb="19" eb="20">
      <t>カナラ</t>
    </rPh>
    <rPh sb="21" eb="22">
      <t>オコナ</t>
    </rPh>
    <rPh sb="30" eb="31">
      <t>ガツ</t>
    </rPh>
    <phoneticPr fontId="2"/>
  </si>
  <si>
    <t>2024年　　 月　　　日</t>
    <phoneticPr fontId="2"/>
  </si>
  <si>
    <t>（※）受審申込者で令和６年度の連盟会員登録がまだの人は必ず登録も行ってください</t>
    <rPh sb="3" eb="8">
      <t>ジュシンモウシコミシャ</t>
    </rPh>
    <rPh sb="9" eb="11">
      <t>レイワ</t>
    </rPh>
    <rPh sb="12" eb="14">
      <t>ネンド</t>
    </rPh>
    <rPh sb="15" eb="17">
      <t>レンメイ</t>
    </rPh>
    <rPh sb="17" eb="19">
      <t>カイイン</t>
    </rPh>
    <rPh sb="19" eb="21">
      <t>トウロク</t>
    </rPh>
    <rPh sb="25" eb="26">
      <t>ヒト</t>
    </rPh>
    <rPh sb="27" eb="28">
      <t>カナラ</t>
    </rPh>
    <rPh sb="29" eb="31">
      <t>トウロク</t>
    </rPh>
    <rPh sb="32" eb="33">
      <t>オコナ</t>
    </rPh>
    <phoneticPr fontId="20"/>
  </si>
  <si>
    <t>6/116/</t>
    <phoneticPr fontId="2"/>
  </si>
  <si>
    <t>2024/9/271</t>
    <phoneticPr fontId="2"/>
  </si>
  <si>
    <t>東京</t>
    <rPh sb="0" eb="2">
      <t>トウキョウ</t>
    </rPh>
    <phoneticPr fontId="2"/>
  </si>
  <si>
    <t>六段（愛知）</t>
    <rPh sb="0" eb="1">
      <t>ロク</t>
    </rPh>
    <rPh sb="1" eb="2">
      <t>ダン</t>
    </rPh>
    <rPh sb="3" eb="5">
      <t>アイチ</t>
    </rPh>
    <phoneticPr fontId="2"/>
  </si>
  <si>
    <t>七段（愛知）</t>
    <rPh sb="0" eb="1">
      <t>ナナ</t>
    </rPh>
    <rPh sb="1" eb="2">
      <t>ダン</t>
    </rPh>
    <rPh sb="3" eb="5">
      <t>アイチ</t>
    </rPh>
    <phoneticPr fontId="2"/>
  </si>
  <si>
    <t>七段（東京）</t>
    <rPh sb="0" eb="1">
      <t>ナナ</t>
    </rPh>
    <rPh sb="1" eb="2">
      <t>ダン</t>
    </rPh>
    <rPh sb="3" eb="5">
      <t>トウキョウ</t>
    </rPh>
    <phoneticPr fontId="2"/>
  </si>
  <si>
    <t>六段（東京）</t>
    <rPh sb="0" eb="1">
      <t>ロク</t>
    </rPh>
    <rPh sb="1" eb="2">
      <t>ダン</t>
    </rPh>
    <rPh sb="3" eb="5">
      <t>トウキョウ</t>
    </rPh>
    <phoneticPr fontId="2"/>
  </si>
  <si>
    <t>八段（東京）</t>
    <rPh sb="0" eb="1">
      <t>ハチ</t>
    </rPh>
    <rPh sb="1" eb="2">
      <t>ダン</t>
    </rPh>
    <rPh sb="3" eb="5">
      <t>トウキョウ</t>
    </rPh>
    <phoneticPr fontId="2"/>
  </si>
  <si>
    <t>令和６年度西東京､東剣連追加登録</t>
    <rPh sb="0" eb="2">
      <t>レイワ</t>
    </rPh>
    <rPh sb="3" eb="5">
      <t>ネンド</t>
    </rPh>
    <rPh sb="5" eb="6">
      <t>ニシ</t>
    </rPh>
    <rPh sb="6" eb="8">
      <t>トウキョウ</t>
    </rPh>
    <rPh sb="9" eb="10">
      <t>ヒガシ</t>
    </rPh>
    <rPh sb="10" eb="11">
      <t>ケン</t>
    </rPh>
    <rPh sb="11" eb="12">
      <t>レン</t>
    </rPh>
    <rPh sb="12" eb="14">
      <t>ツイカ</t>
    </rPh>
    <rPh sb="14" eb="16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</si>
</sst>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/d;@"/>
    <numFmt numFmtId="177" formatCode="[$-411]ge/m/d"/>
    <numFmt numFmtId="178" formatCode="&quot;¥&quot;#,##0;[Red]&quot;\-&quot;#,##0"/>
    <numFmt numFmtId="179" formatCode="\\#,##0;[Red]&quot;\-&quot;#,##0"/>
    <numFmt numFmtId="180" formatCode="m&quot;月&quot;d&quot;日&quot;\ \(aaa\)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63"/>
      <name val="ＭＳ 明朝"/>
      <family val="1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178" fontId="1" fillId="0" borderId="0" applyFill="0" applyBorder="0" applyAlignment="0" applyProtection="0"/>
    <xf numFmtId="0" fontId="1" fillId="0" borderId="0"/>
    <xf numFmtId="0" fontId="1" fillId="0" borderId="0"/>
    <xf numFmtId="0" fontId="9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17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0" fillId="0" borderId="0" xfId="1" applyFont="1">
      <alignment vertical="center"/>
    </xf>
    <xf numFmtId="0" fontId="4" fillId="0" borderId="0" xfId="1" applyFont="1" applyAlignment="1">
      <alignment horizontal="center" vertical="center" wrapText="1"/>
    </xf>
    <xf numFmtId="0" fontId="5" fillId="3" borderId="1" xfId="1" applyFont="1" applyFill="1" applyBorder="1">
      <alignment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6" fillId="0" borderId="1" xfId="1" applyFont="1" applyBorder="1" applyAlignment="1">
      <alignment horizontal="center" vertical="center"/>
    </xf>
    <xf numFmtId="0" fontId="11" fillId="2" borderId="1" xfId="1" applyFont="1" applyFill="1" applyBorder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176" fontId="17" fillId="3" borderId="1" xfId="1" applyNumberFormat="1" applyFont="1" applyFill="1" applyBorder="1" applyAlignment="1">
      <alignment horizontal="center" vertical="center"/>
    </xf>
    <xf numFmtId="0" fontId="17" fillId="3" borderId="1" xfId="1" applyFont="1" applyFill="1" applyBorder="1">
      <alignment vertical="center"/>
    </xf>
    <xf numFmtId="177" fontId="17" fillId="3" borderId="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176" fontId="1" fillId="5" borderId="1" xfId="1" applyNumberFormat="1" applyFill="1" applyBorder="1" applyAlignment="1">
      <alignment horizontal="center" vertical="center"/>
    </xf>
    <xf numFmtId="0" fontId="1" fillId="0" borderId="1" xfId="1" applyBorder="1">
      <alignment vertical="center"/>
    </xf>
    <xf numFmtId="177" fontId="17" fillId="0" borderId="1" xfId="1" applyNumberFormat="1" applyFont="1" applyBorder="1" applyAlignment="1">
      <alignment horizontal="center" vertical="center"/>
    </xf>
    <xf numFmtId="57" fontId="1" fillId="0" borderId="1" xfId="1" applyNumberForma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5" borderId="1" xfId="1" applyFont="1" applyFill="1" applyBorder="1" applyAlignment="1">
      <alignment horizontal="center" vertical="center"/>
    </xf>
    <xf numFmtId="57" fontId="17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8" fillId="0" borderId="0" xfId="1" applyFont="1" applyAlignment="1">
      <alignment horizontal="right" vertical="center"/>
    </xf>
    <xf numFmtId="0" fontId="7" fillId="0" borderId="0" xfId="1" applyFont="1" applyAlignment="1">
      <alignment vertical="top"/>
    </xf>
    <xf numFmtId="0" fontId="16" fillId="3" borderId="1" xfId="1" applyFont="1" applyFill="1" applyBorder="1">
      <alignment vertical="center"/>
    </xf>
    <xf numFmtId="0" fontId="19" fillId="0" borderId="0" xfId="1" applyFont="1">
      <alignment vertical="center"/>
    </xf>
    <xf numFmtId="0" fontId="1" fillId="0" borderId="0" xfId="1" applyAlignment="1">
      <alignment horizontal="right" vertical="center"/>
    </xf>
    <xf numFmtId="0" fontId="17" fillId="4" borderId="1" xfId="1" applyFont="1" applyFill="1" applyBorder="1" applyAlignment="1">
      <alignment horizontal="center" vertical="center"/>
    </xf>
    <xf numFmtId="0" fontId="7" fillId="0" borderId="0" xfId="13" applyFont="1" applyAlignment="1">
      <alignment horizontal="left"/>
    </xf>
    <xf numFmtId="0" fontId="1" fillId="0" borderId="0" xfId="13"/>
    <xf numFmtId="0" fontId="1" fillId="0" borderId="0" xfId="13" applyAlignment="1">
      <alignment horizontal="right"/>
    </xf>
    <xf numFmtId="0" fontId="22" fillId="0" borderId="3" xfId="13" applyFont="1" applyBorder="1" applyAlignment="1">
      <alignment vertical="center"/>
    </xf>
    <xf numFmtId="0" fontId="22" fillId="0" borderId="6" xfId="13" applyFont="1" applyBorder="1" applyAlignment="1">
      <alignment vertical="center"/>
    </xf>
    <xf numFmtId="0" fontId="22" fillId="0" borderId="8" xfId="13" applyFont="1" applyBorder="1" applyAlignment="1">
      <alignment vertical="center"/>
    </xf>
    <xf numFmtId="0" fontId="1" fillId="0" borderId="0" xfId="13" quotePrefix="1" applyAlignment="1">
      <alignment vertical="center"/>
    </xf>
    <xf numFmtId="0" fontId="1" fillId="0" borderId="0" xfId="13" applyAlignment="1">
      <alignment vertical="center"/>
    </xf>
    <xf numFmtId="0" fontId="21" fillId="0" borderId="11" xfId="13" applyFont="1" applyBorder="1" applyAlignment="1">
      <alignment horizontal="center" vertical="center"/>
    </xf>
    <xf numFmtId="0" fontId="22" fillId="0" borderId="0" xfId="13" applyFont="1" applyAlignment="1">
      <alignment horizontal="left" vertical="center"/>
    </xf>
    <xf numFmtId="0" fontId="22" fillId="0" borderId="0" xfId="13" applyFont="1" applyAlignment="1">
      <alignment horizontal="right" vertical="center"/>
    </xf>
    <xf numFmtId="0" fontId="22" fillId="0" borderId="0" xfId="13" applyFont="1" applyAlignment="1">
      <alignment vertical="center"/>
    </xf>
    <xf numFmtId="0" fontId="22" fillId="0" borderId="4" xfId="13" applyFont="1" applyBorder="1" applyAlignment="1">
      <alignment horizontal="center" vertical="center"/>
    </xf>
    <xf numFmtId="0" fontId="22" fillId="0" borderId="14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179" fontId="21" fillId="0" borderId="18" xfId="14" applyNumberFormat="1" applyFont="1" applyFill="1" applyBorder="1" applyAlignment="1">
      <alignment horizontal="right" vertical="center"/>
    </xf>
    <xf numFmtId="0" fontId="21" fillId="0" borderId="19" xfId="13" quotePrefix="1" applyFont="1" applyBorder="1" applyAlignment="1">
      <alignment horizontal="right" vertical="center"/>
    </xf>
    <xf numFmtId="38" fontId="21" fillId="0" borderId="20" xfId="15" applyFont="1" applyFill="1" applyBorder="1" applyAlignment="1">
      <alignment vertical="center"/>
    </xf>
    <xf numFmtId="0" fontId="21" fillId="0" borderId="21" xfId="13" applyFont="1" applyBorder="1" applyAlignment="1">
      <alignment horizontal="left" vertical="center"/>
    </xf>
    <xf numFmtId="0" fontId="1" fillId="0" borderId="0" xfId="13" applyAlignment="1">
      <alignment horizontal="left"/>
    </xf>
    <xf numFmtId="0" fontId="22" fillId="0" borderId="6" xfId="13" applyFont="1" applyBorder="1" applyAlignment="1">
      <alignment horizontal="center" vertical="center"/>
    </xf>
    <xf numFmtId="0" fontId="1" fillId="0" borderId="1" xfId="13" applyBorder="1" applyAlignment="1">
      <alignment horizontal="center"/>
    </xf>
    <xf numFmtId="0" fontId="1" fillId="0" borderId="1" xfId="13" applyBorder="1"/>
    <xf numFmtId="0" fontId="1" fillId="0" borderId="0" xfId="13" applyAlignment="1">
      <alignment horizontal="center"/>
    </xf>
    <xf numFmtId="0" fontId="21" fillId="0" borderId="10" xfId="13" applyFont="1" applyBorder="1" applyAlignment="1">
      <alignment horizontal="center" vertical="center"/>
    </xf>
    <xf numFmtId="179" fontId="21" fillId="0" borderId="24" xfId="14" applyNumberFormat="1" applyFont="1" applyFill="1" applyBorder="1" applyAlignment="1">
      <alignment vertical="center"/>
    </xf>
    <xf numFmtId="0" fontId="24" fillId="3" borderId="1" xfId="18" applyFill="1" applyBorder="1">
      <alignment vertical="center"/>
    </xf>
    <xf numFmtId="180" fontId="22" fillId="0" borderId="1" xfId="13" applyNumberFormat="1" applyFont="1" applyBorder="1" applyAlignment="1">
      <alignment horizontal="center" vertical="center"/>
    </xf>
    <xf numFmtId="0" fontId="18" fillId="0" borderId="0" xfId="13" applyFont="1" applyAlignment="1">
      <alignment horizontal="left"/>
    </xf>
    <xf numFmtId="0" fontId="25" fillId="2" borderId="1" xfId="1" applyFont="1" applyFill="1" applyBorder="1" applyAlignment="1">
      <alignment horizontal="center" vertical="center" wrapText="1"/>
    </xf>
    <xf numFmtId="0" fontId="24" fillId="0" borderId="1" xfId="18" applyBorder="1">
      <alignment vertical="center"/>
    </xf>
    <xf numFmtId="0" fontId="3" fillId="0" borderId="31" xfId="1" applyFont="1" applyBorder="1" applyAlignment="1">
      <alignment horizontal="right" vertical="center"/>
    </xf>
    <xf numFmtId="56" fontId="3" fillId="0" borderId="32" xfId="1" applyNumberFormat="1" applyFont="1" applyBorder="1" applyAlignment="1">
      <alignment horizontal="left" vertical="center" indent="1"/>
    </xf>
    <xf numFmtId="58" fontId="21" fillId="0" borderId="0" xfId="13" applyNumberFormat="1" applyFont="1" applyAlignment="1">
      <alignment horizontal="center"/>
    </xf>
    <xf numFmtId="0" fontId="23" fillId="0" borderId="28" xfId="13" applyFont="1" applyBorder="1" applyAlignment="1">
      <alignment horizontal="right" vertical="center"/>
    </xf>
    <xf numFmtId="0" fontId="23" fillId="0" borderId="29" xfId="13" applyFont="1" applyBorder="1" applyAlignment="1">
      <alignment horizontal="right" vertical="center"/>
    </xf>
    <xf numFmtId="179" fontId="21" fillId="0" borderId="28" xfId="13" applyNumberFormat="1" applyFont="1" applyBorder="1" applyAlignment="1">
      <alignment horizontal="center" vertical="center"/>
    </xf>
    <xf numFmtId="0" fontId="21" fillId="0" borderId="29" xfId="13" applyFont="1" applyBorder="1" applyAlignment="1">
      <alignment horizontal="center" vertical="center"/>
    </xf>
    <xf numFmtId="0" fontId="21" fillId="0" borderId="30" xfId="13" applyFont="1" applyBorder="1" applyAlignment="1">
      <alignment horizontal="center" vertical="center"/>
    </xf>
    <xf numFmtId="0" fontId="22" fillId="0" borderId="12" xfId="13" applyFont="1" applyBorder="1" applyAlignment="1">
      <alignment horizontal="center" vertical="center"/>
    </xf>
    <xf numFmtId="0" fontId="22" fillId="0" borderId="13" xfId="13" applyFont="1" applyBorder="1" applyAlignment="1">
      <alignment horizontal="center" vertical="center"/>
    </xf>
    <xf numFmtId="0" fontId="22" fillId="0" borderId="15" xfId="13" applyFont="1" applyBorder="1" applyAlignment="1">
      <alignment horizontal="center" vertical="center"/>
    </xf>
    <xf numFmtId="0" fontId="22" fillId="0" borderId="14" xfId="13" applyFont="1" applyBorder="1" applyAlignment="1">
      <alignment horizontal="center" vertical="center"/>
    </xf>
    <xf numFmtId="0" fontId="1" fillId="0" borderId="4" xfId="13" applyBorder="1" applyAlignment="1">
      <alignment vertical="center"/>
    </xf>
    <xf numFmtId="0" fontId="1" fillId="0" borderId="5" xfId="13" applyBorder="1" applyAlignment="1">
      <alignment vertical="center"/>
    </xf>
    <xf numFmtId="0" fontId="1" fillId="0" borderId="1" xfId="13" applyBorder="1" applyAlignment="1">
      <alignment vertical="center"/>
    </xf>
    <xf numFmtId="0" fontId="1" fillId="0" borderId="7" xfId="13" applyBorder="1" applyAlignment="1">
      <alignment vertical="center"/>
    </xf>
    <xf numFmtId="0" fontId="1" fillId="0" borderId="1" xfId="13" quotePrefix="1" applyBorder="1" applyAlignment="1">
      <alignment vertical="center"/>
    </xf>
    <xf numFmtId="0" fontId="1" fillId="0" borderId="9" xfId="13" quotePrefix="1" applyBorder="1" applyAlignment="1">
      <alignment vertical="center"/>
    </xf>
    <xf numFmtId="0" fontId="1" fillId="0" borderId="10" xfId="13" applyBorder="1" applyAlignment="1">
      <alignment vertical="center"/>
    </xf>
    <xf numFmtId="0" fontId="1" fillId="0" borderId="22" xfId="13" applyBorder="1" applyAlignment="1">
      <alignment horizontal="center" vertical="center"/>
    </xf>
    <xf numFmtId="0" fontId="1" fillId="0" borderId="23" xfId="13" applyBorder="1" applyAlignment="1">
      <alignment horizontal="center" vertical="center"/>
    </xf>
    <xf numFmtId="0" fontId="1" fillId="0" borderId="17" xfId="13" applyBorder="1" applyAlignment="1">
      <alignment horizontal="center" vertical="center"/>
    </xf>
    <xf numFmtId="0" fontId="0" fillId="0" borderId="8" xfId="13" applyFont="1" applyBorder="1" applyAlignment="1">
      <alignment horizontal="right" vertical="center"/>
    </xf>
    <xf numFmtId="0" fontId="1" fillId="0" borderId="9" xfId="13" applyBorder="1" applyAlignment="1">
      <alignment horizontal="right" vertical="center"/>
    </xf>
    <xf numFmtId="0" fontId="1" fillId="0" borderId="25" xfId="13" applyBorder="1" applyAlignment="1">
      <alignment vertical="center"/>
    </xf>
    <xf numFmtId="0" fontId="1" fillId="0" borderId="26" xfId="13" applyBorder="1" applyAlignment="1">
      <alignment vertical="center"/>
    </xf>
    <xf numFmtId="0" fontId="1" fillId="0" borderId="27" xfId="13" applyBorder="1" applyAlignment="1">
      <alignment vertical="center"/>
    </xf>
    <xf numFmtId="0" fontId="22" fillId="0" borderId="12" xfId="13" applyFont="1" applyBorder="1" applyAlignment="1">
      <alignment horizontal="left" vertical="center"/>
    </xf>
    <xf numFmtId="0" fontId="22" fillId="0" borderId="13" xfId="13" applyFont="1" applyBorder="1" applyAlignment="1">
      <alignment horizontal="left" vertical="center"/>
    </xf>
    <xf numFmtId="0" fontId="22" fillId="0" borderId="16" xfId="13" applyFont="1" applyBorder="1" applyAlignment="1">
      <alignment horizontal="right" vertical="center"/>
    </xf>
    <xf numFmtId="0" fontId="22" fillId="0" borderId="17" xfId="13" applyFont="1" applyBorder="1" applyAlignment="1">
      <alignment horizontal="right" vertical="center"/>
    </xf>
  </cellXfs>
  <cellStyles count="20">
    <cellStyle name="ハイパーリンク" xfId="18" builtinId="8"/>
    <cellStyle name="ハイパーリンク 2" xfId="2" xr:uid="{00000000-0005-0000-0000-000001000000}"/>
    <cellStyle name="桁区切り 2" xfId="3" xr:uid="{00000000-0005-0000-0000-000002000000}"/>
    <cellStyle name="桁区切り 3" xfId="16" xr:uid="{00000000-0005-0000-0000-000003000000}"/>
    <cellStyle name="桁区切り_22 中体連登録" xfId="15" xr:uid="{00000000-0005-0000-0000-000004000000}"/>
    <cellStyle name="通貨 2" xfId="4" xr:uid="{00000000-0005-0000-0000-000005000000}"/>
    <cellStyle name="通貨 3" xfId="5" xr:uid="{00000000-0005-0000-0000-000006000000}"/>
    <cellStyle name="通貨 4" xfId="6" xr:uid="{00000000-0005-0000-0000-000007000000}"/>
    <cellStyle name="通貨 5" xfId="17" xr:uid="{00000000-0005-0000-0000-000008000000}"/>
    <cellStyle name="通貨 5 2" xfId="19" xr:uid="{8ECBC883-9D21-4612-83E7-4342018D126D}"/>
    <cellStyle name="通貨_22 中体連登録" xfId="14" xr:uid="{00000000-0005-0000-0000-000009000000}"/>
    <cellStyle name="標準" xfId="0" builtinId="0"/>
    <cellStyle name="標準 2" xfId="7" xr:uid="{00000000-0005-0000-0000-00000B000000}"/>
    <cellStyle name="標準 2 2" xfId="8" xr:uid="{00000000-0005-0000-0000-00000C000000}"/>
    <cellStyle name="標準 3" xfId="9" xr:uid="{00000000-0005-0000-0000-00000D000000}"/>
    <cellStyle name="標準 3 2" xfId="10" xr:uid="{00000000-0005-0000-0000-00000E000000}"/>
    <cellStyle name="標準 4" xfId="11" xr:uid="{00000000-0005-0000-0000-00000F000000}"/>
    <cellStyle name="標準 5" xfId="12" xr:uid="{00000000-0005-0000-0000-000010000000}"/>
    <cellStyle name="標準 6" xfId="1" xr:uid="{00000000-0005-0000-0000-000011000000}"/>
    <cellStyle name="標準_22 中体連登録" xfId="13" xr:uid="{00000000-0005-0000-0000-00001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1</xdr:row>
      <xdr:rowOff>47624</xdr:rowOff>
    </xdr:from>
    <xdr:to>
      <xdr:col>7</xdr:col>
      <xdr:colOff>491066</xdr:colOff>
      <xdr:row>1</xdr:row>
      <xdr:rowOff>287867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99556" y="400402"/>
          <a:ext cx="2860677" cy="240243"/>
          <a:chOff x="895348" y="333374"/>
          <a:chExt cx="2628000" cy="252000"/>
        </a:xfrm>
      </xdr:grpSpPr>
      <xdr:sp macro="" textlink="">
        <xdr:nvSpPr>
          <xdr:cNvPr id="3" name="四角形吹き出し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5727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四角形吹き出し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60972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152648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628898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四角形吹き出し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895348" y="333374"/>
            <a:ext cx="2628000" cy="252000"/>
          </a:xfrm>
          <a:prstGeom prst="wedgeRectCallout">
            <a:avLst>
              <a:gd name="adj1" fmla="val -23495"/>
              <a:gd name="adj2" fmla="val 2549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プルダウンメニューから選ぶ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265641</xdr:colOff>
      <xdr:row>1</xdr:row>
      <xdr:rowOff>47624</xdr:rowOff>
    </xdr:from>
    <xdr:to>
      <xdr:col>14</xdr:col>
      <xdr:colOff>697116</xdr:colOff>
      <xdr:row>1</xdr:row>
      <xdr:rowOff>299624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054974" y="400402"/>
          <a:ext cx="1645031" cy="252000"/>
          <a:chOff x="6571198" y="333374"/>
          <a:chExt cx="1584000" cy="252000"/>
        </a:xfrm>
      </xdr:grpSpPr>
      <xdr:sp macro="" textlink="">
        <xdr:nvSpPr>
          <xdr:cNvPr id="10" name="四角形吹き出し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038974" y="333374"/>
            <a:ext cx="720000" cy="252000"/>
          </a:xfrm>
          <a:prstGeom prst="wedgeRectCallout">
            <a:avLst>
              <a:gd name="adj1" fmla="val -20833"/>
              <a:gd name="adj2" fmla="val 10216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四角形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6571198" y="333374"/>
            <a:ext cx="1584000" cy="252000"/>
          </a:xfrm>
          <a:prstGeom prst="wedgeRectCallout">
            <a:avLst>
              <a:gd name="adj1" fmla="val -22156"/>
              <a:gd name="adj2" fmla="val 19009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審査日前日で自動計算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7</xdr:row>
      <xdr:rowOff>152400</xdr:rowOff>
    </xdr:from>
    <xdr:to>
      <xdr:col>4</xdr:col>
      <xdr:colOff>1024275</xdr:colOff>
      <xdr:row>8</xdr:row>
      <xdr:rowOff>194850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670881" y="2530122"/>
          <a:ext cx="1803561" cy="254117"/>
          <a:chOff x="1019173" y="333374"/>
          <a:chExt cx="1872000" cy="252000"/>
        </a:xfrm>
      </xdr:grpSpPr>
      <xdr:sp macro="" textlink="">
        <xdr:nvSpPr>
          <xdr:cNvPr id="3" name="四角形吹き出し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24777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四角形吹き出し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333623" y="333375"/>
            <a:ext cx="468000" cy="231647"/>
          </a:xfrm>
          <a:prstGeom prst="wedgeRectCallout">
            <a:avLst>
              <a:gd name="adj1" fmla="val -24251"/>
              <a:gd name="adj2" fmla="val 107731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1019173" y="333374"/>
            <a:ext cx="1872000" cy="252000"/>
          </a:xfrm>
          <a:prstGeom prst="wedgeRectCallout">
            <a:avLst>
              <a:gd name="adj1" fmla="val -23495"/>
              <a:gd name="adj2" fmla="val 25494"/>
            </a:avLst>
          </a:prstGeom>
          <a:solidFill>
            <a:srgbClr val="CCFFFF"/>
          </a:solidFill>
          <a:ln w="95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72000" tIns="0" rIns="72000" bIns="0" rtlCol="0" anchor="ctr"/>
          <a:lstStyle/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</a:rPr>
              <a:t>申請書から自動計算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chik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zoomScale="90" zoomScaleNormal="90" workbookViewId="0">
      <selection activeCell="E6" sqref="E6"/>
    </sheetView>
  </sheetViews>
  <sheetFormatPr defaultColWidth="9" defaultRowHeight="13" x14ac:dyDescent="0.2"/>
  <cols>
    <col min="1" max="1" width="5.08984375" style="4" customWidth="1"/>
    <col min="2" max="2" width="4.90625" style="4" customWidth="1"/>
    <col min="3" max="5" width="7" style="8" customWidth="1"/>
    <col min="6" max="6" width="5.08984375" style="8" customWidth="1"/>
    <col min="7" max="7" width="8" style="8" customWidth="1"/>
    <col min="8" max="8" width="9" style="4" customWidth="1"/>
    <col min="9" max="12" width="14.6328125" style="4" customWidth="1"/>
    <col min="13" max="13" width="11.90625" style="4" bestFit="1" customWidth="1"/>
    <col min="14" max="14" width="5.453125" style="4" customWidth="1"/>
    <col min="15" max="15" width="11.36328125" style="8" customWidth="1"/>
    <col min="16" max="16" width="8.90625" style="8" customWidth="1"/>
    <col min="17" max="17" width="9.6328125" style="4" customWidth="1"/>
    <col min="18" max="19" width="22.36328125" style="4" customWidth="1"/>
    <col min="20" max="20" width="7.08984375" style="8" customWidth="1"/>
    <col min="21" max="21" width="13.08984375" style="8" customWidth="1"/>
    <col min="22" max="22" width="9.453125" style="4" customWidth="1"/>
    <col min="23" max="23" width="2.08984375" style="4" customWidth="1"/>
    <col min="24" max="25" width="6" style="4" customWidth="1"/>
    <col min="26" max="26" width="7.36328125" style="4" customWidth="1"/>
    <col min="27" max="28" width="6" style="4" customWidth="1"/>
    <col min="29" max="29" width="18.08984375" style="4" customWidth="1"/>
    <col min="30" max="16384" width="9" style="4"/>
  </cols>
  <sheetData>
    <row r="1" spans="1:28" ht="27.75" customHeight="1" thickTop="1" thickBot="1" x14ac:dyDescent="0.25">
      <c r="A1" s="36" t="s">
        <v>0</v>
      </c>
      <c r="B1" s="1"/>
      <c r="C1" s="2"/>
      <c r="D1" s="2"/>
      <c r="E1" s="2"/>
      <c r="F1" s="2"/>
      <c r="G1" s="2"/>
      <c r="I1" s="35" t="s">
        <v>1</v>
      </c>
      <c r="J1" s="35"/>
      <c r="K1" s="1"/>
      <c r="L1" s="1"/>
      <c r="M1" s="1"/>
      <c r="N1" s="1"/>
      <c r="O1" s="2"/>
      <c r="P1" s="2"/>
      <c r="Q1" s="72" t="s">
        <v>69</v>
      </c>
      <c r="R1" s="73" t="s">
        <v>84</v>
      </c>
      <c r="S1" s="1" t="s">
        <v>78</v>
      </c>
      <c r="T1" s="2"/>
      <c r="U1" s="39" t="s">
        <v>81</v>
      </c>
    </row>
    <row r="2" spans="1:28" ht="27.75" customHeight="1" thickTop="1" x14ac:dyDescent="0.2">
      <c r="B2" s="1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5"/>
      <c r="O2" s="2"/>
      <c r="P2" s="1"/>
      <c r="Q2" s="1"/>
      <c r="R2" s="1"/>
      <c r="S2" s="1"/>
      <c r="T2" s="2"/>
      <c r="U2" s="2"/>
      <c r="V2" s="1"/>
    </row>
    <row r="3" spans="1:28" s="17" customFormat="1" ht="34.5" customHeight="1" x14ac:dyDescent="0.2">
      <c r="A3" s="11"/>
      <c r="B3" s="12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70" t="s">
        <v>76</v>
      </c>
      <c r="H3" s="15" t="s">
        <v>7</v>
      </c>
      <c r="I3" s="15" t="s">
        <v>8</v>
      </c>
      <c r="J3" s="15"/>
      <c r="K3" s="15" t="s">
        <v>9</v>
      </c>
      <c r="L3" s="15"/>
      <c r="M3" s="14" t="s">
        <v>10</v>
      </c>
      <c r="N3" s="14" t="s">
        <v>11</v>
      </c>
      <c r="O3" s="15" t="s">
        <v>12</v>
      </c>
      <c r="P3" s="15" t="s">
        <v>13</v>
      </c>
      <c r="Q3" s="14" t="s">
        <v>14</v>
      </c>
      <c r="R3" s="14" t="s">
        <v>83</v>
      </c>
      <c r="S3" s="14" t="s">
        <v>70</v>
      </c>
      <c r="T3" s="14" t="s">
        <v>15</v>
      </c>
      <c r="U3" s="16" t="s">
        <v>77</v>
      </c>
      <c r="V3" s="16" t="s">
        <v>16</v>
      </c>
    </row>
    <row r="4" spans="1:28" ht="31.5" customHeight="1" x14ac:dyDescent="0.2">
      <c r="A4" s="37" t="s">
        <v>17</v>
      </c>
      <c r="B4" s="18"/>
      <c r="C4" s="19" t="s">
        <v>18</v>
      </c>
      <c r="D4" s="19" t="s">
        <v>19</v>
      </c>
      <c r="E4" s="20">
        <v>45606</v>
      </c>
      <c r="F4" s="19" t="s">
        <v>20</v>
      </c>
      <c r="G4" s="19" t="s">
        <v>75</v>
      </c>
      <c r="H4" s="21">
        <v>1234567</v>
      </c>
      <c r="I4" s="19" t="s">
        <v>21</v>
      </c>
      <c r="J4" s="19"/>
      <c r="K4" s="19" t="s">
        <v>73</v>
      </c>
      <c r="L4" s="19"/>
      <c r="M4" s="22">
        <v>28889</v>
      </c>
      <c r="N4" s="19">
        <f>IF(M4="","",DATEDIF(M4,E4-1,"Y"))</f>
        <v>45</v>
      </c>
      <c r="O4" s="22">
        <v>40284</v>
      </c>
      <c r="P4" s="19" t="s">
        <v>22</v>
      </c>
      <c r="Q4" s="19" t="s">
        <v>23</v>
      </c>
      <c r="R4" s="6" t="s">
        <v>24</v>
      </c>
      <c r="S4" s="6" t="s">
        <v>71</v>
      </c>
      <c r="T4" s="7" t="s">
        <v>25</v>
      </c>
      <c r="U4" s="7" t="s">
        <v>26</v>
      </c>
      <c r="V4" s="6"/>
      <c r="X4" s="8" t="s">
        <v>18</v>
      </c>
      <c r="Y4" s="8" t="s">
        <v>19</v>
      </c>
      <c r="Z4" s="9">
        <v>45605</v>
      </c>
      <c r="AA4" s="8" t="s">
        <v>75</v>
      </c>
      <c r="AB4" s="8" t="s">
        <v>27</v>
      </c>
    </row>
    <row r="5" spans="1:28" ht="31.5" customHeight="1" x14ac:dyDescent="0.2">
      <c r="A5" s="37" t="s">
        <v>17</v>
      </c>
      <c r="B5" s="18"/>
      <c r="C5" s="19" t="s">
        <v>39</v>
      </c>
      <c r="D5" s="19" t="s">
        <v>85</v>
      </c>
      <c r="E5" s="20">
        <v>45622</v>
      </c>
      <c r="F5" s="19" t="s">
        <v>29</v>
      </c>
      <c r="G5" s="19" t="s">
        <v>30</v>
      </c>
      <c r="H5" s="21">
        <v>987654</v>
      </c>
      <c r="I5" s="19" t="s">
        <v>43</v>
      </c>
      <c r="J5" s="19"/>
      <c r="K5" s="19" t="s">
        <v>74</v>
      </c>
      <c r="L5" s="19"/>
      <c r="M5" s="22">
        <v>24073</v>
      </c>
      <c r="N5" s="19">
        <f>IF(M5="","",DATEDIF(M5,E5-1,"Y"))</f>
        <v>58</v>
      </c>
      <c r="O5" s="22">
        <v>39585</v>
      </c>
      <c r="P5" s="19" t="s">
        <v>31</v>
      </c>
      <c r="Q5" s="19" t="s">
        <v>32</v>
      </c>
      <c r="R5" s="6" t="s">
        <v>33</v>
      </c>
      <c r="S5" s="67" t="s">
        <v>72</v>
      </c>
      <c r="T5" s="7" t="s">
        <v>34</v>
      </c>
      <c r="U5" s="7" t="s">
        <v>35</v>
      </c>
      <c r="V5" s="7" t="s">
        <v>36</v>
      </c>
      <c r="X5" s="8" t="s">
        <v>28</v>
      </c>
      <c r="Y5" s="8" t="s">
        <v>85</v>
      </c>
      <c r="Z5" s="9">
        <v>45606</v>
      </c>
      <c r="AA5" s="8" t="s">
        <v>37</v>
      </c>
      <c r="AB5" s="8" t="s">
        <v>38</v>
      </c>
    </row>
    <row r="6" spans="1:28" ht="42" customHeight="1" x14ac:dyDescent="0.2">
      <c r="A6" s="23">
        <v>1</v>
      </c>
      <c r="B6" s="24"/>
      <c r="C6" s="25"/>
      <c r="D6" s="25"/>
      <c r="E6" s="26"/>
      <c r="F6" s="25"/>
      <c r="G6" s="25"/>
      <c r="H6" s="27"/>
      <c r="I6" s="23"/>
      <c r="J6" s="23"/>
      <c r="K6" s="23"/>
      <c r="L6" s="23"/>
      <c r="M6" s="28"/>
      <c r="N6" s="19" t="str">
        <f>IF(M6="","",DATEDIF(M6,E6-1,"Y"))</f>
        <v/>
      </c>
      <c r="O6" s="29"/>
      <c r="P6" s="23"/>
      <c r="Q6" s="27"/>
      <c r="R6" s="27"/>
      <c r="S6" s="27"/>
      <c r="T6" s="23"/>
      <c r="U6" s="23"/>
      <c r="V6" s="30"/>
      <c r="X6" s="8" t="s">
        <v>39</v>
      </c>
      <c r="Y6" s="8"/>
      <c r="Z6" s="9">
        <v>45610</v>
      </c>
    </row>
    <row r="7" spans="1:28" ht="42" customHeight="1" x14ac:dyDescent="0.2">
      <c r="A7" s="23">
        <v>2</v>
      </c>
      <c r="B7" s="24"/>
      <c r="C7" s="25"/>
      <c r="D7" s="25"/>
      <c r="E7" s="26"/>
      <c r="F7" s="25"/>
      <c r="G7" s="31"/>
      <c r="H7" s="30"/>
      <c r="I7" s="33"/>
      <c r="J7" s="33"/>
      <c r="K7" s="33"/>
      <c r="L7" s="33"/>
      <c r="M7" s="28"/>
      <c r="N7" s="19" t="str">
        <f t="shared" ref="N7:N8" si="0">IF(M7="","",DATEDIF(M7,E7-1,"Y"))</f>
        <v/>
      </c>
      <c r="O7" s="32"/>
      <c r="P7" s="33"/>
      <c r="Q7" s="30"/>
      <c r="R7" s="30"/>
      <c r="S7" s="30"/>
      <c r="T7" s="33"/>
      <c r="U7" s="33"/>
      <c r="V7" s="30"/>
      <c r="X7" s="8"/>
      <c r="Z7" s="9">
        <v>45611</v>
      </c>
    </row>
    <row r="8" spans="1:28" ht="42" customHeight="1" x14ac:dyDescent="0.2">
      <c r="A8" s="23">
        <v>3</v>
      </c>
      <c r="B8" s="24"/>
      <c r="C8" s="25"/>
      <c r="D8" s="25"/>
      <c r="E8" s="26"/>
      <c r="F8" s="25"/>
      <c r="G8" s="25"/>
      <c r="H8" s="27"/>
      <c r="I8" s="23"/>
      <c r="J8" s="23"/>
      <c r="K8" s="23"/>
      <c r="L8" s="23"/>
      <c r="M8" s="28"/>
      <c r="N8" s="19" t="str">
        <f t="shared" si="0"/>
        <v/>
      </c>
      <c r="O8" s="29"/>
      <c r="P8" s="23"/>
      <c r="Q8" s="27"/>
      <c r="R8" s="27"/>
      <c r="S8" s="71"/>
      <c r="T8" s="23"/>
      <c r="U8" s="23"/>
      <c r="V8" s="30"/>
      <c r="X8" s="8"/>
      <c r="Z8" s="9">
        <v>45622</v>
      </c>
    </row>
    <row r="9" spans="1:28" ht="42" customHeight="1" x14ac:dyDescent="0.2">
      <c r="A9" s="23">
        <v>4</v>
      </c>
      <c r="B9" s="24"/>
      <c r="C9" s="25"/>
      <c r="D9" s="31"/>
      <c r="E9" s="26"/>
      <c r="F9" s="31"/>
      <c r="G9" s="31"/>
      <c r="H9" s="30"/>
      <c r="I9" s="33"/>
      <c r="J9" s="33"/>
      <c r="K9" s="33"/>
      <c r="L9" s="33"/>
      <c r="M9" s="28"/>
      <c r="N9" s="40" t="str">
        <f t="shared" ref="N9:N15" si="1">IF(M9="","",DATEDIF(M9,E9-1,"Y"))</f>
        <v/>
      </c>
      <c r="O9" s="32"/>
      <c r="P9" s="33"/>
      <c r="Q9" s="30"/>
      <c r="R9" s="30"/>
      <c r="S9" s="30"/>
      <c r="T9" s="33"/>
      <c r="U9" s="33"/>
      <c r="V9" s="30"/>
      <c r="Y9" s="8"/>
      <c r="Z9" s="9">
        <v>45623</v>
      </c>
    </row>
    <row r="10" spans="1:28" ht="42" customHeight="1" x14ac:dyDescent="0.2">
      <c r="A10" s="23">
        <v>5</v>
      </c>
      <c r="B10" s="24"/>
      <c r="C10" s="25"/>
      <c r="D10" s="31"/>
      <c r="E10" s="26"/>
      <c r="F10" s="31"/>
      <c r="G10" s="31"/>
      <c r="H10" s="30"/>
      <c r="I10" s="33"/>
      <c r="J10" s="33"/>
      <c r="K10" s="33"/>
      <c r="L10" s="33"/>
      <c r="M10" s="28"/>
      <c r="N10" s="40" t="str">
        <f t="shared" si="1"/>
        <v/>
      </c>
      <c r="O10" s="33"/>
      <c r="P10" s="33"/>
      <c r="Q10" s="30"/>
      <c r="R10" s="30"/>
      <c r="S10" s="30"/>
      <c r="T10" s="33"/>
      <c r="U10" s="33"/>
      <c r="V10" s="30"/>
      <c r="Z10" s="9"/>
    </row>
    <row r="11" spans="1:28" ht="42" customHeight="1" x14ac:dyDescent="0.2">
      <c r="A11" s="23">
        <v>6</v>
      </c>
      <c r="B11" s="24"/>
      <c r="C11" s="25"/>
      <c r="D11" s="31"/>
      <c r="E11" s="26"/>
      <c r="F11" s="31"/>
      <c r="G11" s="31"/>
      <c r="H11" s="30"/>
      <c r="I11" s="33"/>
      <c r="J11" s="33"/>
      <c r="K11" s="33"/>
      <c r="L11" s="33"/>
      <c r="M11" s="28"/>
      <c r="N11" s="40" t="str">
        <f t="shared" si="1"/>
        <v/>
      </c>
      <c r="O11" s="33"/>
      <c r="P11" s="33"/>
      <c r="Q11" s="30"/>
      <c r="R11" s="30"/>
      <c r="S11" s="30"/>
      <c r="T11" s="33"/>
      <c r="U11" s="33"/>
      <c r="V11" s="30"/>
      <c r="Z11" s="9"/>
    </row>
    <row r="12" spans="1:28" ht="42" customHeight="1" x14ac:dyDescent="0.2">
      <c r="A12" s="23">
        <v>7</v>
      </c>
      <c r="B12" s="24"/>
      <c r="C12" s="25"/>
      <c r="D12" s="31"/>
      <c r="E12" s="26"/>
      <c r="F12" s="31"/>
      <c r="G12" s="31"/>
      <c r="H12" s="30"/>
      <c r="I12" s="33"/>
      <c r="J12" s="33"/>
      <c r="K12" s="33"/>
      <c r="L12" s="33"/>
      <c r="M12" s="28"/>
      <c r="N12" s="40" t="str">
        <f t="shared" si="1"/>
        <v/>
      </c>
      <c r="O12" s="33"/>
      <c r="P12" s="33"/>
      <c r="Q12" s="30"/>
      <c r="R12" s="30"/>
      <c r="S12" s="30"/>
      <c r="T12" s="33"/>
      <c r="U12" s="33"/>
      <c r="V12" s="30"/>
    </row>
    <row r="13" spans="1:28" ht="42" customHeight="1" x14ac:dyDescent="0.2">
      <c r="A13" s="23">
        <v>8</v>
      </c>
      <c r="B13" s="24"/>
      <c r="C13" s="25"/>
      <c r="D13" s="31"/>
      <c r="E13" s="26"/>
      <c r="F13" s="31"/>
      <c r="G13" s="31"/>
      <c r="H13" s="30"/>
      <c r="I13" s="33"/>
      <c r="J13" s="33"/>
      <c r="K13" s="33"/>
      <c r="L13" s="33"/>
      <c r="M13" s="28"/>
      <c r="N13" s="40" t="str">
        <f t="shared" si="1"/>
        <v/>
      </c>
      <c r="O13" s="33"/>
      <c r="P13" s="33"/>
      <c r="Q13" s="30"/>
      <c r="R13" s="30"/>
      <c r="S13" s="30"/>
      <c r="T13" s="33"/>
      <c r="U13" s="33"/>
      <c r="V13" s="30"/>
    </row>
    <row r="14" spans="1:28" ht="42" customHeight="1" x14ac:dyDescent="0.2">
      <c r="A14" s="23">
        <v>9</v>
      </c>
      <c r="B14" s="24"/>
      <c r="C14" s="25"/>
      <c r="D14" s="31"/>
      <c r="E14" s="26"/>
      <c r="F14" s="31"/>
      <c r="G14" s="31"/>
      <c r="H14" s="30"/>
      <c r="I14" s="33"/>
      <c r="J14" s="33"/>
      <c r="K14" s="33"/>
      <c r="L14" s="33"/>
      <c r="M14" s="28"/>
      <c r="N14" s="40" t="str">
        <f t="shared" si="1"/>
        <v/>
      </c>
      <c r="O14" s="33"/>
      <c r="P14" s="33"/>
      <c r="Q14" s="30"/>
      <c r="R14" s="30"/>
      <c r="S14" s="30"/>
      <c r="T14" s="33"/>
      <c r="U14" s="33"/>
      <c r="V14" s="30"/>
    </row>
    <row r="15" spans="1:28" ht="42" customHeight="1" x14ac:dyDescent="0.2">
      <c r="A15" s="23">
        <v>10</v>
      </c>
      <c r="B15" s="24"/>
      <c r="C15" s="25"/>
      <c r="D15" s="31"/>
      <c r="E15" s="26"/>
      <c r="F15" s="31"/>
      <c r="G15" s="31"/>
      <c r="H15" s="30"/>
      <c r="I15" s="33"/>
      <c r="J15" s="33"/>
      <c r="K15" s="33"/>
      <c r="L15" s="33"/>
      <c r="M15" s="28"/>
      <c r="N15" s="40" t="str">
        <f t="shared" si="1"/>
        <v/>
      </c>
      <c r="O15" s="33"/>
      <c r="P15" s="33"/>
      <c r="Q15" s="30"/>
      <c r="R15" s="30"/>
      <c r="S15" s="30"/>
      <c r="T15" s="33"/>
      <c r="U15" s="33"/>
      <c r="V15" s="30"/>
    </row>
    <row r="16" spans="1:28" ht="5.25" customHeight="1" x14ac:dyDescent="0.2"/>
    <row r="17" spans="1:22" ht="15" customHeight="1" x14ac:dyDescent="0.2">
      <c r="A17" s="34" t="s">
        <v>79</v>
      </c>
    </row>
    <row r="18" spans="1:22" ht="15" customHeight="1" x14ac:dyDescent="0.2">
      <c r="A18" s="34" t="s">
        <v>80</v>
      </c>
    </row>
    <row r="19" spans="1:22" ht="15" customHeight="1" x14ac:dyDescent="0.2">
      <c r="A19" s="34" t="s">
        <v>40</v>
      </c>
    </row>
    <row r="20" spans="1:22" ht="15" customHeight="1" x14ac:dyDescent="0.2">
      <c r="A20" s="34" t="s">
        <v>44</v>
      </c>
    </row>
    <row r="21" spans="1:22" ht="15" customHeight="1" x14ac:dyDescent="0.2">
      <c r="A21" s="34" t="s">
        <v>45</v>
      </c>
    </row>
    <row r="22" spans="1:22" ht="15" customHeight="1" x14ac:dyDescent="0.2">
      <c r="A22" s="34" t="s">
        <v>41</v>
      </c>
    </row>
    <row r="23" spans="1:22" ht="15" customHeight="1" x14ac:dyDescent="0.2">
      <c r="A23" s="38" t="s">
        <v>46</v>
      </c>
    </row>
    <row r="24" spans="1:22" ht="16" x14ac:dyDescent="0.2">
      <c r="V24" s="3" t="s">
        <v>42</v>
      </c>
    </row>
    <row r="25" spans="1:22" x14ac:dyDescent="0.2">
      <c r="N25" s="10"/>
    </row>
  </sheetData>
  <phoneticPr fontId="2"/>
  <dataValidations count="5">
    <dataValidation type="list" allowBlank="1" showInputMessage="1" showErrorMessage="1" sqref="F4:F15" xr:uid="{00000000-0002-0000-0000-000000000000}">
      <formula1>性別</formula1>
    </dataValidation>
    <dataValidation type="list" allowBlank="1" showInputMessage="1" showErrorMessage="1" sqref="D4:D15" xr:uid="{00000000-0002-0000-0000-000003000000}">
      <formula1>受審場所</formula1>
    </dataValidation>
    <dataValidation type="list" allowBlank="1" showInputMessage="1" showErrorMessage="1" sqref="G4:G15" xr:uid="{00000000-0002-0000-0000-000004000000}">
      <formula1>登録</formula1>
    </dataValidation>
    <dataValidation type="list" allowBlank="1" showInputMessage="1" showErrorMessage="1" sqref="E4:E15" xr:uid="{0F466450-FED3-49BE-950B-8B2BD7136727}">
      <formula1>受審日</formula1>
    </dataValidation>
    <dataValidation type="list" allowBlank="1" showInputMessage="1" showErrorMessage="1" sqref="C4:C15" xr:uid="{AB4EA110-A516-4E95-AD67-569F2BBB1AE7}">
      <formula1>受審段位</formula1>
    </dataValidation>
  </dataValidations>
  <hyperlinks>
    <hyperlink ref="S5" r:id="rId1" xr:uid="{00000000-0004-0000-0000-000000000000}"/>
  </hyperlinks>
  <printOptions horizontalCentered="1" verticalCentered="1"/>
  <pageMargins left="0" right="0" top="0.35" bottom="0.35" header="0.31" footer="0.31"/>
  <pageSetup paperSize="9" scale="80"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4"/>
  <sheetViews>
    <sheetView showGridLines="0" showZeros="0" tabSelected="1" zoomScale="90" workbookViewId="0">
      <selection activeCell="N6" sqref="N6"/>
    </sheetView>
  </sheetViews>
  <sheetFormatPr defaultColWidth="8.90625" defaultRowHeight="13" x14ac:dyDescent="0.2"/>
  <cols>
    <col min="1" max="1" width="2" style="42" customWidth="1"/>
    <col min="2" max="2" width="17.08984375" style="60" customWidth="1"/>
    <col min="3" max="3" width="17.36328125" style="60" customWidth="1"/>
    <col min="4" max="4" width="12.90625" style="42" customWidth="1"/>
    <col min="5" max="5" width="15.90625" style="42" customWidth="1"/>
    <col min="6" max="6" width="10.08984375" style="42" customWidth="1"/>
    <col min="7" max="7" width="8.90625" style="42" customWidth="1"/>
    <col min="8" max="8" width="9.08984375" style="42" customWidth="1"/>
    <col min="9" max="9" width="5.36328125" style="42" customWidth="1"/>
    <col min="10" max="10" width="12.453125" style="64" hidden="1" customWidth="1"/>
    <col min="11" max="13" width="12.453125" style="42" hidden="1" customWidth="1"/>
    <col min="14" max="14" width="8.90625" style="42" customWidth="1"/>
    <col min="15" max="15" width="8.90625" style="43" customWidth="1"/>
    <col min="16" max="16" width="8.90625" style="42" customWidth="1"/>
    <col min="17" max="17" width="8.90625" style="43" customWidth="1"/>
    <col min="18" max="16384" width="8.90625" style="42"/>
  </cols>
  <sheetData>
    <row r="1" spans="2:18" ht="19" x14ac:dyDescent="0.3">
      <c r="B1" s="41" t="s">
        <v>47</v>
      </c>
      <c r="C1" s="41"/>
      <c r="F1" s="74">
        <f ca="1">TODAY()</f>
        <v>45560</v>
      </c>
      <c r="G1" s="74"/>
      <c r="H1" s="74"/>
      <c r="J1" s="42"/>
    </row>
    <row r="2" spans="2:18" ht="7.4" customHeight="1" thickBot="1" x14ac:dyDescent="0.35">
      <c r="B2" s="41"/>
      <c r="C2" s="41"/>
      <c r="J2" s="42"/>
    </row>
    <row r="3" spans="2:18" ht="32.25" customHeight="1" x14ac:dyDescent="0.2">
      <c r="B3" s="44" t="s">
        <v>48</v>
      </c>
      <c r="C3" s="84"/>
      <c r="D3" s="85"/>
      <c r="J3" s="42"/>
      <c r="N3" s="43"/>
      <c r="O3" s="42"/>
      <c r="P3" s="43"/>
      <c r="Q3" s="42"/>
    </row>
    <row r="4" spans="2:18" ht="32.25" customHeight="1" x14ac:dyDescent="0.2">
      <c r="B4" s="45" t="s">
        <v>49</v>
      </c>
      <c r="C4" s="86"/>
      <c r="D4" s="87"/>
      <c r="J4" s="42"/>
      <c r="N4" s="43"/>
      <c r="O4" s="42"/>
      <c r="P4" s="43"/>
      <c r="Q4" s="42"/>
    </row>
    <row r="5" spans="2:18" ht="32.25" customHeight="1" x14ac:dyDescent="0.2">
      <c r="B5" s="45" t="s">
        <v>50</v>
      </c>
      <c r="C5" s="86"/>
      <c r="D5" s="87"/>
      <c r="J5" s="42"/>
      <c r="N5" s="43"/>
      <c r="O5" s="42"/>
      <c r="P5" s="43"/>
      <c r="Q5" s="42"/>
    </row>
    <row r="6" spans="2:18" ht="32.25" customHeight="1" x14ac:dyDescent="0.2">
      <c r="B6" s="45" t="s">
        <v>51</v>
      </c>
      <c r="C6" s="88"/>
      <c r="D6" s="87"/>
      <c r="J6" s="42"/>
      <c r="N6" s="43"/>
      <c r="O6" s="42"/>
      <c r="P6" s="43"/>
      <c r="Q6" s="42"/>
    </row>
    <row r="7" spans="2:18" ht="32.25" customHeight="1" thickBot="1" x14ac:dyDescent="0.25">
      <c r="B7" s="46" t="s">
        <v>52</v>
      </c>
      <c r="C7" s="89"/>
      <c r="D7" s="90"/>
      <c r="J7" s="42"/>
    </row>
    <row r="8" spans="2:18" ht="16.5" customHeight="1" thickBot="1" x14ac:dyDescent="0.25">
      <c r="B8" s="47"/>
      <c r="C8" s="47"/>
      <c r="D8" s="48"/>
      <c r="J8" s="42"/>
    </row>
    <row r="9" spans="2:18" ht="24" customHeight="1" thickBot="1" x14ac:dyDescent="0.25">
      <c r="B9" s="49" t="s">
        <v>53</v>
      </c>
      <c r="C9" s="50"/>
      <c r="D9" s="51"/>
      <c r="E9" s="52"/>
      <c r="F9" s="51"/>
      <c r="G9" s="52"/>
      <c r="H9" s="52"/>
      <c r="J9" s="42"/>
    </row>
    <row r="10" spans="2:18" ht="23.25" customHeight="1" x14ac:dyDescent="0.2">
      <c r="B10" s="99" t="s">
        <v>54</v>
      </c>
      <c r="C10" s="100"/>
      <c r="D10" s="53" t="s">
        <v>55</v>
      </c>
      <c r="E10" s="54" t="s">
        <v>56</v>
      </c>
      <c r="F10" s="80" t="s">
        <v>57</v>
      </c>
      <c r="G10" s="82"/>
      <c r="H10" s="83"/>
      <c r="J10" s="42"/>
    </row>
    <row r="11" spans="2:18" ht="23.25" customHeight="1" thickBot="1" x14ac:dyDescent="0.25">
      <c r="B11" s="101" t="s">
        <v>91</v>
      </c>
      <c r="C11" s="102"/>
      <c r="D11" s="55">
        <f>COUNTIF(申込!G6:G15, 申込!AA5)</f>
        <v>0</v>
      </c>
      <c r="E11" s="56">
        <f>D11*G11</f>
        <v>0</v>
      </c>
      <c r="F11" s="57" t="s">
        <v>58</v>
      </c>
      <c r="G11" s="58">
        <f>SUM(J13:M13)</f>
        <v>4600</v>
      </c>
      <c r="H11" s="59" t="s">
        <v>59</v>
      </c>
      <c r="J11" s="42"/>
    </row>
    <row r="12" spans="2:18" ht="23.25" customHeight="1" x14ac:dyDescent="0.2">
      <c r="B12" s="80" t="s">
        <v>60</v>
      </c>
      <c r="C12" s="81"/>
      <c r="D12" s="53" t="s">
        <v>55</v>
      </c>
      <c r="E12" s="54" t="s">
        <v>56</v>
      </c>
      <c r="F12" s="80" t="s">
        <v>57</v>
      </c>
      <c r="G12" s="82"/>
      <c r="H12" s="83"/>
      <c r="I12" s="60"/>
      <c r="J12" s="91" t="s">
        <v>61</v>
      </c>
      <c r="K12" s="92"/>
      <c r="L12" s="92"/>
      <c r="M12" s="93"/>
      <c r="O12" s="42"/>
      <c r="P12" s="43"/>
      <c r="Q12" s="42"/>
      <c r="R12" s="43"/>
    </row>
    <row r="13" spans="2:18" ht="23.25" customHeight="1" x14ac:dyDescent="0.2">
      <c r="B13" s="61" t="s">
        <v>87</v>
      </c>
      <c r="C13" s="68">
        <v>45605</v>
      </c>
      <c r="D13" s="55">
        <f>COUNTIF(申込!E$6:E$15,申込!Z4)</f>
        <v>0</v>
      </c>
      <c r="E13" s="56">
        <f>D13*G13</f>
        <v>0</v>
      </c>
      <c r="F13" s="57" t="s">
        <v>66</v>
      </c>
      <c r="G13" s="58">
        <f>16800+500</f>
        <v>17300</v>
      </c>
      <c r="H13" s="59" t="s">
        <v>59</v>
      </c>
      <c r="I13" s="60"/>
      <c r="J13" s="63">
        <f>J15</f>
        <v>1500</v>
      </c>
      <c r="K13" s="63">
        <v>600</v>
      </c>
      <c r="L13" s="63">
        <f>L15</f>
        <v>2000</v>
      </c>
      <c r="M13" s="63">
        <f>M15</f>
        <v>500</v>
      </c>
      <c r="O13" s="42"/>
      <c r="P13" s="43"/>
      <c r="Q13" s="42"/>
      <c r="R13" s="43"/>
    </row>
    <row r="14" spans="2:18" ht="23.25" customHeight="1" x14ac:dyDescent="0.2">
      <c r="B14" s="61" t="s">
        <v>86</v>
      </c>
      <c r="C14" s="68">
        <v>45606</v>
      </c>
      <c r="D14" s="55">
        <f>COUNTIF(申込!E$6:E$15,申込!Z5)</f>
        <v>0</v>
      </c>
      <c r="E14" s="56">
        <f>D14*G14</f>
        <v>0</v>
      </c>
      <c r="F14" s="57" t="s">
        <v>66</v>
      </c>
      <c r="G14" s="58">
        <f>15700+500</f>
        <v>16200</v>
      </c>
      <c r="H14" s="59" t="s">
        <v>59</v>
      </c>
      <c r="I14" s="60"/>
      <c r="O14" s="42"/>
      <c r="P14" s="43"/>
      <c r="Q14" s="42"/>
      <c r="R14" s="43"/>
    </row>
    <row r="15" spans="2:18" ht="23.25" customHeight="1" x14ac:dyDescent="0.2">
      <c r="B15" s="61" t="s">
        <v>89</v>
      </c>
      <c r="C15" s="68">
        <v>45610</v>
      </c>
      <c r="D15" s="55">
        <f>COUNTIF(申込!E$6:E$15,申込!Z6)</f>
        <v>0</v>
      </c>
      <c r="E15" s="56">
        <f>D15*G15</f>
        <v>0</v>
      </c>
      <c r="F15" s="57" t="s">
        <v>66</v>
      </c>
      <c r="G15" s="58">
        <f>15700+500</f>
        <v>16200</v>
      </c>
      <c r="H15" s="59" t="s">
        <v>59</v>
      </c>
      <c r="I15" s="60"/>
      <c r="J15" s="63">
        <v>1500</v>
      </c>
      <c r="K15" s="63"/>
      <c r="L15" s="63">
        <v>2000</v>
      </c>
      <c r="M15" s="63">
        <v>500</v>
      </c>
      <c r="O15" s="42"/>
      <c r="P15" s="43"/>
      <c r="Q15" s="42"/>
      <c r="R15" s="43"/>
    </row>
    <row r="16" spans="2:18" ht="23.25" customHeight="1" x14ac:dyDescent="0.2">
      <c r="B16" s="61" t="s">
        <v>88</v>
      </c>
      <c r="C16" s="68">
        <v>45611</v>
      </c>
      <c r="D16" s="55">
        <f>COUNTIF(申込!E$6:E$15,申込!Z7)</f>
        <v>0</v>
      </c>
      <c r="E16" s="56">
        <f>D16*G16</f>
        <v>0</v>
      </c>
      <c r="F16" s="57" t="s">
        <v>58</v>
      </c>
      <c r="G16" s="58">
        <f>16800+500</f>
        <v>17300</v>
      </c>
      <c r="H16" s="59" t="s">
        <v>59</v>
      </c>
      <c r="J16" s="62" t="s">
        <v>62</v>
      </c>
      <c r="K16" s="62" t="s">
        <v>63</v>
      </c>
      <c r="L16" s="62" t="s">
        <v>64</v>
      </c>
      <c r="M16" s="62" t="s">
        <v>65</v>
      </c>
      <c r="O16" s="42"/>
      <c r="P16" s="43"/>
      <c r="Q16" s="42"/>
      <c r="R16" s="43"/>
    </row>
    <row r="17" spans="2:18" ht="23.25" customHeight="1" x14ac:dyDescent="0.2">
      <c r="B17" s="61" t="s">
        <v>90</v>
      </c>
      <c r="C17" s="68">
        <v>45622</v>
      </c>
      <c r="D17" s="55">
        <f>COUNTIF(申込!E$6:E$15,申込!Z8)</f>
        <v>0</v>
      </c>
      <c r="E17" s="56">
        <f t="shared" ref="E17" si="0">D17*G17</f>
        <v>0</v>
      </c>
      <c r="F17" s="57" t="s">
        <v>58</v>
      </c>
      <c r="G17" s="58">
        <f t="shared" ref="G17:G18" si="1">17900+500</f>
        <v>18400</v>
      </c>
      <c r="H17" s="59" t="s">
        <v>59</v>
      </c>
      <c r="I17" s="60"/>
      <c r="O17" s="42"/>
      <c r="P17" s="43"/>
      <c r="Q17" s="42"/>
      <c r="R17" s="43"/>
    </row>
    <row r="18" spans="2:18" ht="23.25" customHeight="1" x14ac:dyDescent="0.2">
      <c r="B18" s="61" t="s">
        <v>90</v>
      </c>
      <c r="C18" s="68">
        <v>45623</v>
      </c>
      <c r="D18" s="55">
        <f>COUNTIF(申込!E$6:E$15,申込!Z9)</f>
        <v>0</v>
      </c>
      <c r="E18" s="56">
        <f>D18*G18</f>
        <v>0</v>
      </c>
      <c r="F18" s="57" t="s">
        <v>58</v>
      </c>
      <c r="G18" s="58">
        <f t="shared" si="1"/>
        <v>18400</v>
      </c>
      <c r="H18" s="59" t="s">
        <v>59</v>
      </c>
      <c r="I18" s="60"/>
      <c r="O18" s="42"/>
      <c r="P18" s="43"/>
      <c r="Q18" s="42"/>
      <c r="R18" s="43"/>
    </row>
    <row r="19" spans="2:18" ht="23.25" customHeight="1" x14ac:dyDescent="0.2">
      <c r="B19" s="61"/>
      <c r="C19" s="68"/>
      <c r="D19" s="55"/>
      <c r="E19" s="56"/>
      <c r="F19" s="57"/>
      <c r="G19" s="58"/>
      <c r="H19" s="59"/>
      <c r="I19" s="60"/>
      <c r="O19" s="42"/>
      <c r="P19" s="43"/>
      <c r="Q19" s="42"/>
      <c r="R19" s="43"/>
    </row>
    <row r="20" spans="2:18" ht="23.25" customHeight="1" thickBot="1" x14ac:dyDescent="0.25">
      <c r="B20" s="61"/>
      <c r="C20" s="68"/>
      <c r="D20" s="55"/>
      <c r="E20" s="56"/>
      <c r="F20" s="57"/>
      <c r="G20" s="58"/>
      <c r="H20" s="59"/>
      <c r="I20" s="60"/>
      <c r="O20" s="42"/>
      <c r="P20" s="43"/>
      <c r="Q20" s="42"/>
      <c r="R20" s="43"/>
    </row>
    <row r="21" spans="2:18" ht="23.25" customHeight="1" thickBot="1" x14ac:dyDescent="0.25">
      <c r="B21" s="94" t="s">
        <v>67</v>
      </c>
      <c r="C21" s="95"/>
      <c r="D21" s="65">
        <f>SUM(D16:D20)</f>
        <v>0</v>
      </c>
      <c r="E21" s="66">
        <f>SUM(E16:E20)</f>
        <v>0</v>
      </c>
      <c r="F21" s="96"/>
      <c r="G21" s="97"/>
      <c r="H21" s="98"/>
    </row>
    <row r="22" spans="2:18" ht="32.25" customHeight="1" thickBot="1" x14ac:dyDescent="0.25">
      <c r="B22" s="75" t="s">
        <v>68</v>
      </c>
      <c r="C22" s="76"/>
      <c r="D22" s="76"/>
      <c r="E22" s="77">
        <f>E11+E21</f>
        <v>0</v>
      </c>
      <c r="F22" s="78"/>
      <c r="G22" s="78"/>
      <c r="H22" s="79"/>
    </row>
    <row r="23" spans="2:18" ht="5.5" customHeight="1" x14ac:dyDescent="0.2"/>
    <row r="24" spans="2:18" x14ac:dyDescent="0.2">
      <c r="B24" s="69" t="s">
        <v>82</v>
      </c>
    </row>
  </sheetData>
  <mergeCells count="16">
    <mergeCell ref="J12:M12"/>
    <mergeCell ref="B21:C21"/>
    <mergeCell ref="F21:H21"/>
    <mergeCell ref="B10:C10"/>
    <mergeCell ref="F10:H10"/>
    <mergeCell ref="B11:C11"/>
    <mergeCell ref="F1:H1"/>
    <mergeCell ref="B22:D22"/>
    <mergeCell ref="E22:H22"/>
    <mergeCell ref="B12:C12"/>
    <mergeCell ref="F12:H12"/>
    <mergeCell ref="C3:D3"/>
    <mergeCell ref="C4:D4"/>
    <mergeCell ref="C5:D5"/>
    <mergeCell ref="C6:D6"/>
    <mergeCell ref="C7:D7"/>
  </mergeCells>
  <phoneticPr fontId="20"/>
  <pageMargins left="0.72" right="0.42" top="0.96" bottom="0.59027777777777779" header="0.55000000000000004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申込</vt:lpstr>
      <vt:lpstr>納付金集計</vt:lpstr>
      <vt:lpstr>申込!Print_Area</vt:lpstr>
      <vt:lpstr>納付金集計!Print_Area</vt:lpstr>
      <vt:lpstr>受審場所</vt:lpstr>
      <vt:lpstr>受審段位</vt:lpstr>
      <vt:lpstr>受審日</vt:lpstr>
      <vt:lpstr>性別</vt:lpstr>
      <vt:lpstr>登録</vt:lpstr>
    </vt:vector>
  </TitlesOfParts>
  <Company>SCHOTT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</dc:creator>
  <cp:lastModifiedBy>高森　毅</cp:lastModifiedBy>
  <cp:lastPrinted>2020-02-11T03:19:13Z</cp:lastPrinted>
  <dcterms:created xsi:type="dcterms:W3CDTF">2017-08-24T02:07:32Z</dcterms:created>
  <dcterms:modified xsi:type="dcterms:W3CDTF">2024-09-24T23:58:42Z</dcterms:modified>
</cp:coreProperties>
</file>