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endorenmei-my.sharepoint.com/personal/takamori_kendo_or_jp/Documents/ドキュメント/takamori/pvt/a剣道/八剣/R7年度/六七八段審査202511/"/>
    </mc:Choice>
  </mc:AlternateContent>
  <xr:revisionPtr revIDLastSave="170" documentId="8_{A28367B7-C640-4FCC-BAFD-76D30778C547}" xr6:coauthVersionLast="47" xr6:coauthVersionMax="47" xr10:uidLastSave="{61A32FD9-97A1-473F-957A-EA5217A2B9D3}"/>
  <bookViews>
    <workbookView xWindow="-110" yWindow="-110" windowWidth="19420" windowHeight="11500" xr2:uid="{E88AFE2B-CFE2-436B-9649-33B008F06A9D}"/>
  </bookViews>
  <sheets>
    <sheet name="申込" sheetId="1" r:id="rId1"/>
    <sheet name="集計" sheetId="2" r:id="rId2"/>
  </sheets>
  <definedNames>
    <definedName name="_xlnm.Print_Area" localSheetId="1">集計!$B$1:$H$21</definedName>
    <definedName name="_xlnm.Print_Area" localSheetId="0">申込!$A$1:$U$24</definedName>
    <definedName name="受審場所">申込!$X$4:$X$5</definedName>
    <definedName name="受審段位">申込!$W$4:$W$6</definedName>
    <definedName name="受審日">申込!$Y$4:$Y$9</definedName>
    <definedName name="性別">申込!$AA$4:$AA$5</definedName>
    <definedName name="登録">申込!$Z$4:$Z$5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D18" i="2"/>
  <c r="D17" i="2"/>
  <c r="D16" i="2"/>
  <c r="D15" i="2"/>
  <c r="E15" i="2" s="1"/>
  <c r="D13" i="2"/>
  <c r="G16" i="2"/>
  <c r="G15" i="2"/>
  <c r="G14" i="2"/>
  <c r="G13" i="2"/>
  <c r="D19" i="2"/>
  <c r="E19" i="2" s="1"/>
  <c r="C19" i="2"/>
  <c r="G18" i="2"/>
  <c r="M15" i="2"/>
  <c r="L15" i="2"/>
  <c r="J15" i="2"/>
  <c r="G17" i="2"/>
  <c r="D14" i="2"/>
  <c r="C14" i="2"/>
  <c r="C13" i="2"/>
  <c r="D11" i="2"/>
  <c r="N15" i="1"/>
  <c r="N14" i="1"/>
  <c r="N13" i="1"/>
  <c r="N12" i="1"/>
  <c r="N11" i="1"/>
  <c r="N10" i="1"/>
  <c r="N9" i="1"/>
  <c r="N8" i="1"/>
  <c r="N7" i="1"/>
  <c r="N6" i="1"/>
  <c r="N5" i="1"/>
  <c r="N4" i="1"/>
  <c r="E17" i="2" l="1"/>
  <c r="E16" i="2"/>
  <c r="G11" i="2"/>
  <c r="E11" i="2" s="1"/>
  <c r="E18" i="2"/>
  <c r="E14" i="2"/>
  <c r="D20" i="2"/>
  <c r="E13" i="2"/>
  <c r="E21" i="2" l="1"/>
</calcChain>
</file>

<file path=xl/sharedStrings.xml><?xml version="1.0" encoding="utf-8"?>
<sst xmlns="http://schemas.openxmlformats.org/spreadsheetml/2006/main" count="115" uniqueCount="91">
  <si>
    <t>六七八段審査申込書</t>
    <rPh sb="0" eb="2">
      <t>ロクナナ</t>
    </rPh>
    <rPh sb="2" eb="3">
      <t>ハチ</t>
    </rPh>
    <phoneticPr fontId="5"/>
  </si>
  <si>
    <t>支部団体名：</t>
    <phoneticPr fontId="5"/>
  </si>
  <si>
    <t>〆切：</t>
    <rPh sb="0" eb="2">
      <t>シメキリ</t>
    </rPh>
    <phoneticPr fontId="5"/>
  </si>
  <si>
    <t>再受審
○</t>
    <phoneticPr fontId="5"/>
  </si>
  <si>
    <t>受審　　　　　　　段位</t>
  </si>
  <si>
    <t>受審　　　　　　　場所</t>
    <rPh sb="9" eb="11">
      <t>バショ</t>
    </rPh>
    <phoneticPr fontId="5"/>
  </si>
  <si>
    <t>受審　　　　　　　日付</t>
    <rPh sb="9" eb="11">
      <t>ヒヅケ</t>
    </rPh>
    <phoneticPr fontId="5"/>
  </si>
  <si>
    <t>性別</t>
  </si>
  <si>
    <t>R３年度
登録</t>
    <rPh sb="2" eb="4">
      <t>ネンド</t>
    </rPh>
    <phoneticPr fontId="5"/>
  </si>
  <si>
    <t>全剣連番号
わかれば</t>
    <phoneticPr fontId="5"/>
  </si>
  <si>
    <t>生年月日</t>
  </si>
  <si>
    <t>満年齢</t>
  </si>
  <si>
    <t>既得段位
取得年月日</t>
    <rPh sb="0" eb="2">
      <t>キトク</t>
    </rPh>
    <phoneticPr fontId="5"/>
  </si>
  <si>
    <t>取得時　　　　　　　　　　登録団体</t>
    <rPh sb="0" eb="2">
      <t>シュトク</t>
    </rPh>
    <rPh sb="2" eb="3">
      <t>ジ</t>
    </rPh>
    <phoneticPr fontId="5"/>
  </si>
  <si>
    <t>郵便番号</t>
  </si>
  <si>
    <t>住所</t>
  </si>
  <si>
    <t>職業</t>
  </si>
  <si>
    <t>電話</t>
    <rPh sb="0" eb="2">
      <t>デンワ</t>
    </rPh>
    <phoneticPr fontId="5"/>
  </si>
  <si>
    <t>備考</t>
  </si>
  <si>
    <t>記入例</t>
    <phoneticPr fontId="5"/>
  </si>
  <si>
    <t>六</t>
    <rPh sb="0" eb="1">
      <t>ロク</t>
    </rPh>
    <phoneticPr fontId="5"/>
  </si>
  <si>
    <t>男</t>
    <phoneticPr fontId="5"/>
  </si>
  <si>
    <t>済</t>
    <rPh sb="0" eb="1">
      <t>スミ</t>
    </rPh>
    <phoneticPr fontId="5"/>
  </si>
  <si>
    <t>東京都</t>
    <phoneticPr fontId="5"/>
  </si>
  <si>
    <t>193-0824</t>
  </si>
  <si>
    <t>八王子市長房町45-22</t>
  </si>
  <si>
    <t>会社員</t>
  </si>
  <si>
    <t>042-663-1274</t>
  </si>
  <si>
    <t>男</t>
    <rPh sb="0" eb="1">
      <t>オトコ</t>
    </rPh>
    <phoneticPr fontId="5"/>
  </si>
  <si>
    <t>七</t>
    <rPh sb="0" eb="1">
      <t>ナナ</t>
    </rPh>
    <phoneticPr fontId="5"/>
  </si>
  <si>
    <t>女</t>
  </si>
  <si>
    <t>追加</t>
  </si>
  <si>
    <t>神奈川</t>
    <rPh sb="0" eb="3">
      <t>カナガワ</t>
    </rPh>
    <phoneticPr fontId="5"/>
  </si>
  <si>
    <t>190-0022</t>
  </si>
  <si>
    <t>立川市錦町1-8-14</t>
  </si>
  <si>
    <t>主　婦</t>
  </si>
  <si>
    <t>090-1234-5678</t>
  </si>
  <si>
    <t>旧姓：立川</t>
  </si>
  <si>
    <t>追加</t>
    <rPh sb="0" eb="2">
      <t>ツイカ</t>
    </rPh>
    <phoneticPr fontId="5"/>
  </si>
  <si>
    <t>女</t>
    <rPh sb="0" eb="1">
      <t>オンナ</t>
    </rPh>
    <phoneticPr fontId="5"/>
  </si>
  <si>
    <t>八</t>
    <rPh sb="0" eb="1">
      <t>ハチ</t>
    </rPh>
    <phoneticPr fontId="5"/>
  </si>
  <si>
    <r>
      <t>※</t>
    </r>
    <r>
      <rPr>
        <b/>
        <sz val="10"/>
        <rFont val="ＭＳ Ｐゴシック"/>
        <family val="3"/>
        <charset val="128"/>
      </rPr>
      <t>令和４年度</t>
    </r>
    <r>
      <rPr>
        <sz val="10"/>
        <rFont val="ＭＳ Ｐゴシック"/>
        <family val="3"/>
        <charset val="128"/>
      </rPr>
      <t>の西東京剣連・東剣連への登録がまだの受審者は追加登録をしてください。登録料\4,600（西東京手数料・八剣登録料・八剣手数料含む）。</t>
    </r>
    <rPh sb="1" eb="3">
      <t>レイワ</t>
    </rPh>
    <rPh sb="4" eb="6">
      <t>ネンド</t>
    </rPh>
    <rPh sb="24" eb="27">
      <t>ジュシンシャ</t>
    </rPh>
    <rPh sb="28" eb="30">
      <t>ツイカ</t>
    </rPh>
    <rPh sb="30" eb="32">
      <t>トウロク</t>
    </rPh>
    <rPh sb="40" eb="42">
      <t>トウロク</t>
    </rPh>
    <rPh sb="42" eb="43">
      <t>リョウ</t>
    </rPh>
    <phoneticPr fontId="5"/>
  </si>
  <si>
    <r>
      <rPr>
        <b/>
        <sz val="10"/>
        <rFont val="ＭＳ Ｐゴシック"/>
        <family val="3"/>
        <charset val="128"/>
      </rPr>
      <t>※令和５年度の西東京剣連・東剣連登録も必ず行ってください（３月）</t>
    </r>
    <r>
      <rPr>
        <sz val="10"/>
        <rFont val="ＭＳ Ｐゴシック"/>
        <family val="3"/>
        <charset val="128"/>
      </rPr>
      <t>。</t>
    </r>
    <rPh sb="1" eb="3">
      <t>レイワ</t>
    </rPh>
    <rPh sb="4" eb="6">
      <t>ネンド</t>
    </rPh>
    <rPh sb="19" eb="20">
      <t>カナラ</t>
    </rPh>
    <rPh sb="21" eb="22">
      <t>オコナ</t>
    </rPh>
    <rPh sb="30" eb="31">
      <t>ガツ</t>
    </rPh>
    <phoneticPr fontId="5"/>
  </si>
  <si>
    <t>※再受審の方は，申込時に再受審証明書を提出してください。</t>
  </si>
  <si>
    <t>※既得段位取得時の登録団体が他の道府県である場合，全剣連番号が不明の時は，申込時に証書の写しを提出してください。</t>
    <rPh sb="1" eb="3">
      <t>キトク</t>
    </rPh>
    <phoneticPr fontId="5"/>
  </si>
  <si>
    <t>※氏名が既得段位取得時と変わっている方は，備考欄に旧姓を付記してください。</t>
    <rPh sb="4" eb="6">
      <t>キトク</t>
    </rPh>
    <phoneticPr fontId="5"/>
  </si>
  <si>
    <t>※職業欄には，大学生（学年も記入），大学院生，専門学校生，警察官，自衛官，刑務官，教員，公務員，会社員，自営業，団体職員，医師，主婦，無職，その他　の区分で記入してください。　　</t>
  </si>
  <si>
    <t>※審査当日、必ず結果を八王子剣道連盟（hachikenren@nifty.com）までご報告下さるようお願いいたします。</t>
    <rPh sb="6" eb="7">
      <t>カナラ</t>
    </rPh>
    <rPh sb="8" eb="10">
      <t>ケッカ</t>
    </rPh>
    <rPh sb="46" eb="47">
      <t>クダ</t>
    </rPh>
    <phoneticPr fontId="5"/>
  </si>
  <si>
    <t>八王子剣道連盟メールアドレス： hachikenren@nifty.com</t>
  </si>
  <si>
    <t>六七八段審査集計表</t>
    <rPh sb="0" eb="2">
      <t>ロクナナ</t>
    </rPh>
    <rPh sb="2" eb="3">
      <t>ハチ</t>
    </rPh>
    <rPh sb="3" eb="4">
      <t>ダン</t>
    </rPh>
    <rPh sb="4" eb="6">
      <t>シンサ</t>
    </rPh>
    <rPh sb="6" eb="8">
      <t>シュウケイ</t>
    </rPh>
    <rPh sb="8" eb="9">
      <t>ヒョウ</t>
    </rPh>
    <phoneticPr fontId="5"/>
  </si>
  <si>
    <t>支部団体名</t>
  </si>
  <si>
    <t>ご担当者名</t>
    <rPh sb="1" eb="3">
      <t>タントウ</t>
    </rPh>
    <rPh sb="3" eb="4">
      <t>シャ</t>
    </rPh>
    <rPh sb="4" eb="5">
      <t>メイ</t>
    </rPh>
    <phoneticPr fontId="5"/>
  </si>
  <si>
    <t>携帯電話</t>
    <rPh sb="0" eb="2">
      <t>ケイタイ</t>
    </rPh>
    <rPh sb="2" eb="4">
      <t>デンワ</t>
    </rPh>
    <phoneticPr fontId="5"/>
  </si>
  <si>
    <t>ﾊﾟｿｺﾝﾒｰﾙ</t>
    <phoneticPr fontId="5"/>
  </si>
  <si>
    <t>携帯ﾒｰﾙ</t>
    <rPh sb="0" eb="2">
      <t>ケイタイ</t>
    </rPh>
    <phoneticPr fontId="5"/>
  </si>
  <si>
    <t>集計表</t>
    <rPh sb="0" eb="2">
      <t>シュウケイ</t>
    </rPh>
    <rPh sb="2" eb="3">
      <t>ヒョウ</t>
    </rPh>
    <phoneticPr fontId="5"/>
  </si>
  <si>
    <t>個人登録</t>
    <rPh sb="0" eb="2">
      <t>コジン</t>
    </rPh>
    <rPh sb="2" eb="4">
      <t>トウロク</t>
    </rPh>
    <phoneticPr fontId="5"/>
  </si>
  <si>
    <t>人数</t>
    <rPh sb="0" eb="2">
      <t>ニンズウ</t>
    </rPh>
    <phoneticPr fontId="5"/>
  </si>
  <si>
    <t>金額</t>
    <rPh sb="0" eb="2">
      <t>キンガク</t>
    </rPh>
    <phoneticPr fontId="5"/>
  </si>
  <si>
    <t>一人当たり金額</t>
    <rPh sb="0" eb="2">
      <t>ヒトリ</t>
    </rPh>
    <rPh sb="2" eb="3">
      <t>ア</t>
    </rPh>
    <rPh sb="5" eb="7">
      <t>キンガク</t>
    </rPh>
    <phoneticPr fontId="5"/>
  </si>
  <si>
    <t>（＠</t>
    <phoneticPr fontId="5"/>
  </si>
  <si>
    <t>円）</t>
    <rPh sb="0" eb="1">
      <t>エン</t>
    </rPh>
    <phoneticPr fontId="5"/>
  </si>
  <si>
    <t>六七八段審査申請</t>
    <rPh sb="0" eb="2">
      <t>ロクナナ</t>
    </rPh>
    <rPh sb="2" eb="3">
      <t>ハチ</t>
    </rPh>
    <rPh sb="3" eb="4">
      <t>ダン</t>
    </rPh>
    <rPh sb="4" eb="6">
      <t>シンサ</t>
    </rPh>
    <rPh sb="6" eb="8">
      <t>シンセイ</t>
    </rPh>
    <phoneticPr fontId="5"/>
  </si>
  <si>
    <t>内　　訳</t>
    <rPh sb="0" eb="1">
      <t>ナイ</t>
    </rPh>
    <rPh sb="3" eb="4">
      <t>ワケ</t>
    </rPh>
    <phoneticPr fontId="5"/>
  </si>
  <si>
    <t>西東京登録</t>
    <rPh sb="0" eb="1">
      <t>ニシ</t>
    </rPh>
    <rPh sb="1" eb="3">
      <t>トウキョウ</t>
    </rPh>
    <rPh sb="3" eb="5">
      <t>トウロク</t>
    </rPh>
    <phoneticPr fontId="5"/>
  </si>
  <si>
    <t>東剣連登録</t>
    <rPh sb="0" eb="1">
      <t>トウ</t>
    </rPh>
    <rPh sb="1" eb="2">
      <t>ケン</t>
    </rPh>
    <rPh sb="2" eb="3">
      <t>レン</t>
    </rPh>
    <rPh sb="3" eb="5">
      <t>トウロク</t>
    </rPh>
    <phoneticPr fontId="5"/>
  </si>
  <si>
    <t>八剣登録</t>
    <rPh sb="0" eb="2">
      <t>ハチケン</t>
    </rPh>
    <rPh sb="2" eb="4">
      <t>トウロク</t>
    </rPh>
    <phoneticPr fontId="5"/>
  </si>
  <si>
    <t>八剣手数料</t>
    <rPh sb="0" eb="2">
      <t>ハチケン</t>
    </rPh>
    <rPh sb="2" eb="5">
      <t>テスウリョウ</t>
    </rPh>
    <phoneticPr fontId="5"/>
  </si>
  <si>
    <t>六七八段審査小計</t>
    <rPh sb="0" eb="2">
      <t>ロクナナ</t>
    </rPh>
    <rPh sb="2" eb="3">
      <t>ハチ</t>
    </rPh>
    <rPh sb="3" eb="4">
      <t>ダン</t>
    </rPh>
    <rPh sb="4" eb="6">
      <t>シンサ</t>
    </rPh>
    <phoneticPr fontId="5"/>
  </si>
  <si>
    <t>納入金合計</t>
    <rPh sb="0" eb="3">
      <t>ノウニュウキン</t>
    </rPh>
    <rPh sb="3" eb="5">
      <t>ゴウケイ</t>
    </rPh>
    <phoneticPr fontId="5"/>
  </si>
  <si>
    <t>姓</t>
    <rPh sb="0" eb="1">
      <t>セイ</t>
    </rPh>
    <phoneticPr fontId="5"/>
  </si>
  <si>
    <t>名</t>
    <rPh sb="0" eb="1">
      <t>ナ</t>
    </rPh>
    <phoneticPr fontId="4"/>
  </si>
  <si>
    <t>姓フリガナ</t>
    <rPh sb="0" eb="1">
      <t>セイ</t>
    </rPh>
    <phoneticPr fontId="5"/>
  </si>
  <si>
    <t>名フリガナ</t>
    <rPh sb="0" eb="1">
      <t>メイ</t>
    </rPh>
    <phoneticPr fontId="5"/>
  </si>
  <si>
    <t>八剣</t>
    <phoneticPr fontId="5"/>
  </si>
  <si>
    <t>四郎</t>
  </si>
  <si>
    <t>ハチケン</t>
    <phoneticPr fontId="5"/>
  </si>
  <si>
    <t>シロウ</t>
  </si>
  <si>
    <t>五子</t>
  </si>
  <si>
    <t>イツコ</t>
  </si>
  <si>
    <t>2025年　　 月　　　日</t>
    <phoneticPr fontId="5"/>
  </si>
  <si>
    <t>メール申込</t>
    <rPh sb="3" eb="5">
      <t>モウシコミ</t>
    </rPh>
    <phoneticPr fontId="5"/>
  </si>
  <si>
    <t>（※）受審申込者は必ず令和７年度の連盟登録を行ってください)</t>
    <rPh sb="3" eb="8">
      <t>ジュシンモウシコミシャ</t>
    </rPh>
    <rPh sb="9" eb="10">
      <t>カナラ</t>
    </rPh>
    <rPh sb="11" eb="13">
      <t>レイワ</t>
    </rPh>
    <rPh sb="14" eb="16">
      <t>ネンド</t>
    </rPh>
    <rPh sb="17" eb="19">
      <t>レンメイ</t>
    </rPh>
    <rPh sb="19" eb="21">
      <t>トウロク</t>
    </rPh>
    <rPh sb="22" eb="23">
      <t>オコナ</t>
    </rPh>
    <phoneticPr fontId="4"/>
  </si>
  <si>
    <t>東京</t>
    <rPh sb="0" eb="2">
      <t>トウキョウ</t>
    </rPh>
    <phoneticPr fontId="5"/>
  </si>
  <si>
    <t>愛知</t>
    <rPh sb="0" eb="2">
      <t>アイチ</t>
    </rPh>
    <phoneticPr fontId="5"/>
  </si>
  <si>
    <t>七段（愛知）</t>
    <rPh sb="0" eb="1">
      <t>ナナ</t>
    </rPh>
    <rPh sb="1" eb="2">
      <t>ダン</t>
    </rPh>
    <rPh sb="3" eb="5">
      <t>アイチ</t>
    </rPh>
    <phoneticPr fontId="5"/>
  </si>
  <si>
    <t>六段（愛知）</t>
    <rPh sb="0" eb="1">
      <t>ロク</t>
    </rPh>
    <rPh sb="1" eb="2">
      <t>ダン</t>
    </rPh>
    <phoneticPr fontId="5"/>
  </si>
  <si>
    <t>八段（東京）</t>
    <rPh sb="0" eb="1">
      <t>ハチ</t>
    </rPh>
    <rPh sb="1" eb="2">
      <t>ダン</t>
    </rPh>
    <rPh sb="3" eb="5">
      <t>トウキョウ</t>
    </rPh>
    <phoneticPr fontId="5"/>
  </si>
  <si>
    <t>七段（東京）</t>
    <rPh sb="0" eb="1">
      <t>ナナ</t>
    </rPh>
    <rPh sb="1" eb="2">
      <t>ダン</t>
    </rPh>
    <phoneticPr fontId="5"/>
  </si>
  <si>
    <t>六段（東京）</t>
    <rPh sb="0" eb="1">
      <t>ロク</t>
    </rPh>
    <rPh sb="1" eb="2">
      <t>ダン</t>
    </rPh>
    <phoneticPr fontId="5"/>
  </si>
  <si>
    <t>令和７年度西東京､東剣連追加登録</t>
    <rPh sb="0" eb="2">
      <t>レイワ</t>
    </rPh>
    <rPh sb="3" eb="5">
      <t>ネンド</t>
    </rPh>
    <rPh sb="5" eb="6">
      <t>ニシ</t>
    </rPh>
    <rPh sb="6" eb="8">
      <t>トウキョウ</t>
    </rPh>
    <rPh sb="9" eb="10">
      <t>ヒガシ</t>
    </rPh>
    <rPh sb="10" eb="11">
      <t>ケン</t>
    </rPh>
    <rPh sb="11" eb="12">
      <t>レン</t>
    </rPh>
    <rPh sb="12" eb="14">
      <t>ツイカ</t>
    </rPh>
    <rPh sb="14" eb="16">
      <t>トウロク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</si>
</sst>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[$-411]ge/m/d"/>
    <numFmt numFmtId="178" formatCode="&quot;¥&quot;#,##0;[Red]&quot;\-&quot;#,##0"/>
    <numFmt numFmtId="179" formatCode="\\#,##0;[Red]&quot;\-&quot;#,##0"/>
    <numFmt numFmtId="180" formatCode="m&quot;月&quot;d&quot;日&quot;\ \(aaa\)"/>
  </numFmts>
  <fonts count="2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3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178" fontId="2" fillId="0" borderId="0" applyFill="0" applyBorder="0" applyAlignment="0" applyProtection="0"/>
    <xf numFmtId="38" fontId="2" fillId="0" borderId="0" applyFill="0" applyBorder="0" applyAlignment="0" applyProtection="0"/>
  </cellStyleXfs>
  <cellXfs count="105">
    <xf numFmtId="0" fontId="0" fillId="0" borderId="0" xfId="0">
      <alignment vertical="center"/>
    </xf>
    <xf numFmtId="0" fontId="3" fillId="0" borderId="0" xfId="2" applyFont="1" applyAlignment="1">
      <alignment vertical="top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0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6" fillId="0" borderId="1" xfId="2" applyFont="1" applyBorder="1" applyAlignment="1">
      <alignment horizontal="right" vertical="center"/>
    </xf>
    <xf numFmtId="0" fontId="8" fillId="0" borderId="0" xfId="2" applyFont="1" applyAlignment="1">
      <alignment horizontal="center" vertical="center" wrapText="1"/>
    </xf>
    <xf numFmtId="0" fontId="9" fillId="2" borderId="3" xfId="2" applyFont="1" applyFill="1" applyBorder="1">
      <alignment vertical="center"/>
    </xf>
    <xf numFmtId="0" fontId="10" fillId="2" borderId="3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4" fillId="0" borderId="0" xfId="2" applyFont="1">
      <alignment vertical="center"/>
    </xf>
    <xf numFmtId="0" fontId="15" fillId="3" borderId="3" xfId="2" applyFont="1" applyFill="1" applyBorder="1">
      <alignment vertical="center"/>
    </xf>
    <xf numFmtId="0" fontId="15" fillId="3" borderId="3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/>
    </xf>
    <xf numFmtId="176" fontId="16" fillId="3" borderId="3" xfId="2" applyNumberFormat="1" applyFont="1" applyFill="1" applyBorder="1" applyAlignment="1">
      <alignment horizontal="center" vertical="center"/>
    </xf>
    <xf numFmtId="0" fontId="16" fillId="3" borderId="3" xfId="2" applyFont="1" applyFill="1" applyBorder="1">
      <alignment vertical="center"/>
    </xf>
    <xf numFmtId="177" fontId="16" fillId="3" borderId="3" xfId="2" applyNumberFormat="1" applyFont="1" applyFill="1" applyBorder="1" applyAlignment="1">
      <alignment horizontal="center" vertical="center"/>
    </xf>
    <xf numFmtId="0" fontId="17" fillId="3" borderId="3" xfId="2" applyFont="1" applyFill="1" applyBorder="1">
      <alignment vertical="center"/>
    </xf>
    <xf numFmtId="0" fontId="17" fillId="3" borderId="3" xfId="2" applyFont="1" applyFill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176" fontId="0" fillId="0" borderId="0" xfId="2" applyNumberFormat="1" applyFont="1">
      <alignment vertical="center"/>
    </xf>
    <xf numFmtId="0" fontId="2" fillId="0" borderId="3" xfId="2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2" fillId="4" borderId="3" xfId="2" applyFill="1" applyBorder="1" applyAlignment="1">
      <alignment horizontal="center" vertical="center"/>
    </xf>
    <xf numFmtId="176" fontId="2" fillId="4" borderId="3" xfId="2" applyNumberForma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center" vertical="center"/>
    </xf>
    <xf numFmtId="0" fontId="16" fillId="0" borderId="3" xfId="2" applyFont="1" applyBorder="1">
      <alignment vertical="center"/>
    </xf>
    <xf numFmtId="0" fontId="16" fillId="0" borderId="3" xfId="2" applyFont="1" applyBorder="1" applyAlignment="1">
      <alignment horizontal="center" vertical="center"/>
    </xf>
    <xf numFmtId="177" fontId="16" fillId="0" borderId="3" xfId="2" applyNumberFormat="1" applyFont="1" applyBorder="1" applyAlignment="1">
      <alignment horizontal="center" vertical="center"/>
    </xf>
    <xf numFmtId="0" fontId="16" fillId="5" borderId="3" xfId="2" applyFont="1" applyFill="1" applyBorder="1" applyAlignment="1">
      <alignment horizontal="center" vertical="center"/>
    </xf>
    <xf numFmtId="57" fontId="16" fillId="0" borderId="3" xfId="2" applyNumberFormat="1" applyFont="1" applyBorder="1" applyAlignment="1">
      <alignment horizontal="center" vertical="center"/>
    </xf>
    <xf numFmtId="0" fontId="16" fillId="0" borderId="3" xfId="2" applyFont="1" applyBorder="1" applyAlignment="1">
      <alignment horizontal="left" vertical="center"/>
    </xf>
    <xf numFmtId="0" fontId="2" fillId="0" borderId="3" xfId="2" applyBorder="1">
      <alignment vertical="center"/>
    </xf>
    <xf numFmtId="57" fontId="2" fillId="0" borderId="3" xfId="2" applyNumberFormat="1" applyBorder="1" applyAlignment="1">
      <alignment horizontal="center" vertical="center"/>
    </xf>
    <xf numFmtId="0" fontId="16" fillId="0" borderId="3" xfId="2" applyFont="1" applyBorder="1" applyAlignment="1">
      <alignment vertical="center" wrapText="1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9" fillId="0" borderId="3" xfId="2" applyFont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2" fillId="0" borderId="0" xfId="3"/>
    <xf numFmtId="0" fontId="2" fillId="0" borderId="0" xfId="3" applyAlignment="1">
      <alignment horizontal="right"/>
    </xf>
    <xf numFmtId="0" fontId="21" fillId="0" borderId="5" xfId="3" applyFont="1" applyBorder="1" applyAlignment="1">
      <alignment vertical="center"/>
    </xf>
    <xf numFmtId="0" fontId="21" fillId="0" borderId="8" xfId="3" applyFont="1" applyBorder="1" applyAlignment="1">
      <alignment vertical="center"/>
    </xf>
    <xf numFmtId="0" fontId="21" fillId="0" borderId="10" xfId="3" applyFont="1" applyBorder="1" applyAlignment="1">
      <alignment vertical="center"/>
    </xf>
    <xf numFmtId="0" fontId="2" fillId="0" borderId="0" xfId="3" quotePrefix="1" applyAlignment="1">
      <alignment vertical="center"/>
    </xf>
    <xf numFmtId="0" fontId="2" fillId="0" borderId="0" xfId="3" applyAlignment="1">
      <alignment vertical="center"/>
    </xf>
    <xf numFmtId="0" fontId="20" fillId="0" borderId="13" xfId="3" applyFont="1" applyBorder="1" applyAlignment="1">
      <alignment horizontal="center" vertical="center"/>
    </xf>
    <xf numFmtId="0" fontId="21" fillId="0" borderId="0" xfId="3" applyFont="1" applyAlignment="1">
      <alignment horizontal="left" vertical="center"/>
    </xf>
    <xf numFmtId="0" fontId="21" fillId="0" borderId="0" xfId="3" applyFont="1" applyAlignment="1">
      <alignment horizontal="right" vertical="center"/>
    </xf>
    <xf numFmtId="0" fontId="21" fillId="0" borderId="0" xfId="3" applyFont="1" applyAlignment="1">
      <alignment vertical="center"/>
    </xf>
    <xf numFmtId="0" fontId="21" fillId="0" borderId="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179" fontId="20" fillId="0" borderId="20" xfId="4" applyNumberFormat="1" applyFont="1" applyFill="1" applyBorder="1" applyAlignment="1">
      <alignment horizontal="right" vertical="center"/>
    </xf>
    <xf numFmtId="0" fontId="20" fillId="0" borderId="21" xfId="3" quotePrefix="1" applyFont="1" applyBorder="1" applyAlignment="1">
      <alignment horizontal="right" vertical="center"/>
    </xf>
    <xf numFmtId="38" fontId="20" fillId="0" borderId="22" xfId="5" applyFont="1" applyFill="1" applyBorder="1" applyAlignment="1">
      <alignment vertical="center"/>
    </xf>
    <xf numFmtId="0" fontId="20" fillId="0" borderId="23" xfId="3" applyFont="1" applyBorder="1" applyAlignment="1">
      <alignment horizontal="left" vertical="center"/>
    </xf>
    <xf numFmtId="0" fontId="2" fillId="0" borderId="0" xfId="3" applyAlignment="1">
      <alignment horizontal="left"/>
    </xf>
    <xf numFmtId="0" fontId="21" fillId="0" borderId="8" xfId="3" applyFont="1" applyBorder="1" applyAlignment="1">
      <alignment horizontal="center" vertical="center"/>
    </xf>
    <xf numFmtId="180" fontId="21" fillId="0" borderId="3" xfId="3" applyNumberFormat="1" applyFont="1" applyBorder="1" applyAlignment="1">
      <alignment horizontal="center" vertical="center"/>
    </xf>
    <xf numFmtId="0" fontId="2" fillId="0" borderId="3" xfId="3" applyBorder="1" applyAlignment="1">
      <alignment horizontal="center"/>
    </xf>
    <xf numFmtId="0" fontId="2" fillId="0" borderId="3" xfId="3" applyBorder="1"/>
    <xf numFmtId="0" fontId="2" fillId="0" borderId="0" xfId="3" applyAlignment="1">
      <alignment horizontal="center"/>
    </xf>
    <xf numFmtId="0" fontId="20" fillId="0" borderId="12" xfId="3" applyFont="1" applyBorder="1" applyAlignment="1">
      <alignment horizontal="center" vertical="center"/>
    </xf>
    <xf numFmtId="179" fontId="20" fillId="0" borderId="26" xfId="4" applyNumberFormat="1" applyFont="1" applyFill="1" applyBorder="1" applyAlignment="1">
      <alignment vertical="center"/>
    </xf>
    <xf numFmtId="0" fontId="7" fillId="0" borderId="0" xfId="3" applyFont="1" applyAlignment="1">
      <alignment horizontal="left"/>
    </xf>
    <xf numFmtId="0" fontId="7" fillId="0" borderId="30" xfId="2" applyFont="1" applyBorder="1" applyAlignment="1">
      <alignment horizontal="left" vertical="center"/>
    </xf>
    <xf numFmtId="0" fontId="6" fillId="0" borderId="32" xfId="2" applyFont="1" applyBorder="1">
      <alignment vertical="center"/>
    </xf>
    <xf numFmtId="0" fontId="22" fillId="0" borderId="0" xfId="2" applyFont="1" applyAlignment="1">
      <alignment horizontal="right" vertical="center"/>
    </xf>
    <xf numFmtId="0" fontId="2" fillId="0" borderId="24" xfId="3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2" fillId="0" borderId="19" xfId="3" applyBorder="1" applyAlignment="1">
      <alignment horizontal="center" vertical="center"/>
    </xf>
    <xf numFmtId="58" fontId="20" fillId="0" borderId="0" xfId="3" applyNumberFormat="1" applyFont="1" applyAlignment="1">
      <alignment horizontal="center"/>
    </xf>
    <xf numFmtId="0" fontId="2" fillId="0" borderId="6" xfId="3" applyBorder="1" applyAlignment="1">
      <alignment vertical="center"/>
    </xf>
    <xf numFmtId="0" fontId="2" fillId="0" borderId="7" xfId="3" applyBorder="1" applyAlignment="1">
      <alignment vertical="center"/>
    </xf>
    <xf numFmtId="0" fontId="2" fillId="0" borderId="3" xfId="3" applyBorder="1" applyAlignment="1">
      <alignment vertical="center"/>
    </xf>
    <xf numFmtId="0" fontId="2" fillId="0" borderId="9" xfId="3" applyBorder="1" applyAlignment="1">
      <alignment vertical="center"/>
    </xf>
    <xf numFmtId="0" fontId="1" fillId="0" borderId="3" xfId="1" quotePrefix="1" applyBorder="1" applyAlignment="1">
      <alignment vertical="center"/>
    </xf>
    <xf numFmtId="0" fontId="2" fillId="0" borderId="11" xfId="3" quotePrefix="1" applyBorder="1" applyAlignment="1">
      <alignment vertical="center"/>
    </xf>
    <xf numFmtId="0" fontId="2" fillId="0" borderId="12" xfId="3" applyBorder="1" applyAlignment="1">
      <alignment vertical="center"/>
    </xf>
    <xf numFmtId="0" fontId="0" fillId="0" borderId="10" xfId="3" applyFont="1" applyBorder="1" applyAlignment="1">
      <alignment horizontal="right" vertical="center"/>
    </xf>
    <xf numFmtId="0" fontId="2" fillId="0" borderId="11" xfId="3" applyBorder="1" applyAlignment="1">
      <alignment horizontal="right" vertical="center"/>
    </xf>
    <xf numFmtId="0" fontId="2" fillId="0" borderId="27" xfId="3" applyBorder="1" applyAlignment="1">
      <alignment vertical="center"/>
    </xf>
    <xf numFmtId="0" fontId="2" fillId="0" borderId="28" xfId="3" applyBorder="1" applyAlignment="1">
      <alignment vertical="center"/>
    </xf>
    <xf numFmtId="0" fontId="2" fillId="0" borderId="29" xfId="3" applyBorder="1" applyAlignment="1">
      <alignment vertical="center"/>
    </xf>
    <xf numFmtId="0" fontId="22" fillId="0" borderId="30" xfId="3" applyFont="1" applyBorder="1" applyAlignment="1">
      <alignment horizontal="right" vertical="center"/>
    </xf>
    <xf numFmtId="0" fontId="22" fillId="0" borderId="31" xfId="3" applyFont="1" applyBorder="1" applyAlignment="1">
      <alignment horizontal="right" vertical="center"/>
    </xf>
    <xf numFmtId="179" fontId="20" fillId="0" borderId="30" xfId="3" applyNumberFormat="1" applyFont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2" xfId="3" applyFont="1" applyBorder="1" applyAlignment="1">
      <alignment horizontal="center" vertical="center"/>
    </xf>
    <xf numFmtId="0" fontId="21" fillId="0" borderId="14" xfId="3" applyFont="1" applyBorder="1" applyAlignment="1">
      <alignment horizontal="left" vertical="center"/>
    </xf>
    <xf numFmtId="0" fontId="21" fillId="0" borderId="15" xfId="3" applyFont="1" applyBorder="1" applyAlignment="1">
      <alignment horizontal="left" vertical="center"/>
    </xf>
    <xf numFmtId="0" fontId="21" fillId="0" borderId="14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18" xfId="3" applyFont="1" applyBorder="1" applyAlignment="1">
      <alignment horizontal="right" vertical="center"/>
    </xf>
    <xf numFmtId="0" fontId="21" fillId="0" borderId="19" xfId="3" applyFont="1" applyBorder="1" applyAlignment="1">
      <alignment horizontal="right" vertical="center"/>
    </xf>
    <xf numFmtId="0" fontId="21" fillId="0" borderId="15" xfId="3" applyFont="1" applyBorder="1" applyAlignment="1">
      <alignment horizontal="center" vertical="center"/>
    </xf>
    <xf numFmtId="56" fontId="23" fillId="0" borderId="2" xfId="2" applyNumberFormat="1" applyFont="1" applyBorder="1" applyAlignment="1">
      <alignment horizontal="left" vertical="center" indent="1"/>
    </xf>
  </cellXfs>
  <cellStyles count="6">
    <cellStyle name="ハイパーリンク" xfId="1" builtinId="8"/>
    <cellStyle name="桁区切り_22 中体連登録" xfId="5" xr:uid="{11C70812-3D99-4E0B-BACF-F7FCFCF25A04}"/>
    <cellStyle name="通貨_22 中体連登録" xfId="4" xr:uid="{3BA428D1-00B9-45AF-863C-93ADEBA0CC83}"/>
    <cellStyle name="標準" xfId="0" builtinId="0"/>
    <cellStyle name="標準 6" xfId="2" xr:uid="{1DDA72DE-D994-4A40-9BFF-19BE0DF3C791}"/>
    <cellStyle name="標準_22 中体連登録" xfId="3" xr:uid="{0B8662B8-7846-4D8E-B416-814A376B2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1056</xdr:colOff>
      <xdr:row>1</xdr:row>
      <xdr:rowOff>47624</xdr:rowOff>
    </xdr:from>
    <xdr:to>
      <xdr:col>7</xdr:col>
      <xdr:colOff>491066</xdr:colOff>
      <xdr:row>1</xdr:row>
      <xdr:rowOff>287867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8DE64E5-7015-4BAF-9269-11883402093A}"/>
            </a:ext>
          </a:extLst>
        </xdr:cNvPr>
        <xdr:cNvGrpSpPr/>
      </xdr:nvGrpSpPr>
      <xdr:grpSpPr>
        <a:xfrm>
          <a:off x="699556" y="400402"/>
          <a:ext cx="2860677" cy="240243"/>
          <a:chOff x="895348" y="333374"/>
          <a:chExt cx="2628000" cy="252000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3FF537B0-4DD9-3FAB-6AA6-8CFC76EC81DF}"/>
              </a:ext>
            </a:extLst>
          </xdr:cNvPr>
          <xdr:cNvSpPr/>
        </xdr:nvSpPr>
        <xdr:spPr>
          <a:xfrm>
            <a:off x="105727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4CE17A7B-1840-406C-29EF-8555FE9E97EC}"/>
              </a:ext>
            </a:extLst>
          </xdr:cNvPr>
          <xdr:cNvSpPr/>
        </xdr:nvSpPr>
        <xdr:spPr>
          <a:xfrm>
            <a:off x="160972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7A43962F-D3F9-70D4-A336-BB6B7FA96B26}"/>
              </a:ext>
            </a:extLst>
          </xdr:cNvPr>
          <xdr:cNvSpPr/>
        </xdr:nvSpPr>
        <xdr:spPr>
          <a:xfrm>
            <a:off x="2152648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四角形吹き出し 5">
            <a:extLst>
              <a:ext uri="{FF2B5EF4-FFF2-40B4-BE49-F238E27FC236}">
                <a16:creationId xmlns:a16="http://schemas.microsoft.com/office/drawing/2014/main" id="{2A3B2C33-107F-D891-3E7F-FC9E262D9FB7}"/>
              </a:ext>
            </a:extLst>
          </xdr:cNvPr>
          <xdr:cNvSpPr/>
        </xdr:nvSpPr>
        <xdr:spPr>
          <a:xfrm>
            <a:off x="2628898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四角形吹き出し 7">
            <a:extLst>
              <a:ext uri="{FF2B5EF4-FFF2-40B4-BE49-F238E27FC236}">
                <a16:creationId xmlns:a16="http://schemas.microsoft.com/office/drawing/2014/main" id="{DF8E1A86-893A-265D-9BD9-31D56A8B4BD5}"/>
              </a:ext>
            </a:extLst>
          </xdr:cNvPr>
          <xdr:cNvSpPr/>
        </xdr:nvSpPr>
        <xdr:spPr>
          <a:xfrm>
            <a:off x="895348" y="333374"/>
            <a:ext cx="2628000" cy="252000"/>
          </a:xfrm>
          <a:prstGeom prst="wedgeRectCallout">
            <a:avLst>
              <a:gd name="adj1" fmla="val -23495"/>
              <a:gd name="adj2" fmla="val 2549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プルダウンメニューから選ぶ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12</xdr:col>
      <xdr:colOff>265641</xdr:colOff>
      <xdr:row>1</xdr:row>
      <xdr:rowOff>47624</xdr:rowOff>
    </xdr:from>
    <xdr:to>
      <xdr:col>14</xdr:col>
      <xdr:colOff>697116</xdr:colOff>
      <xdr:row>1</xdr:row>
      <xdr:rowOff>299624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A853647-EAE2-4710-88A9-03F3251114F4}"/>
            </a:ext>
          </a:extLst>
        </xdr:cNvPr>
        <xdr:cNvGrpSpPr/>
      </xdr:nvGrpSpPr>
      <xdr:grpSpPr>
        <a:xfrm>
          <a:off x="8054974" y="400402"/>
          <a:ext cx="1757920" cy="252000"/>
          <a:chOff x="6571198" y="333374"/>
          <a:chExt cx="1584000" cy="252000"/>
        </a:xfrm>
      </xdr:grpSpPr>
      <xdr:sp macro="" textlink="">
        <xdr:nvSpPr>
          <xdr:cNvPr id="9" name="四角形吹き出し 9">
            <a:extLst>
              <a:ext uri="{FF2B5EF4-FFF2-40B4-BE49-F238E27FC236}">
                <a16:creationId xmlns:a16="http://schemas.microsoft.com/office/drawing/2014/main" id="{2D0D0AD2-771D-C736-BDB6-5303B443DF70}"/>
              </a:ext>
            </a:extLst>
          </xdr:cNvPr>
          <xdr:cNvSpPr/>
        </xdr:nvSpPr>
        <xdr:spPr>
          <a:xfrm>
            <a:off x="7038974" y="333374"/>
            <a:ext cx="720000" cy="252000"/>
          </a:xfrm>
          <a:prstGeom prst="wedgeRectCallout">
            <a:avLst>
              <a:gd name="adj1" fmla="val -20833"/>
              <a:gd name="adj2" fmla="val 10216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四角形吹き出し 10">
            <a:extLst>
              <a:ext uri="{FF2B5EF4-FFF2-40B4-BE49-F238E27FC236}">
                <a16:creationId xmlns:a16="http://schemas.microsoft.com/office/drawing/2014/main" id="{936F61CB-49C8-B91D-809C-24CC6C3ACB16}"/>
              </a:ext>
            </a:extLst>
          </xdr:cNvPr>
          <xdr:cNvSpPr/>
        </xdr:nvSpPr>
        <xdr:spPr>
          <a:xfrm>
            <a:off x="6571198" y="333374"/>
            <a:ext cx="1584000" cy="252000"/>
          </a:xfrm>
          <a:prstGeom prst="wedgeRectCallout">
            <a:avLst>
              <a:gd name="adj1" fmla="val -22156"/>
              <a:gd name="adj2" fmla="val 19009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審査日前日で自動計算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7</xdr:row>
      <xdr:rowOff>152400</xdr:rowOff>
    </xdr:from>
    <xdr:to>
      <xdr:col>4</xdr:col>
      <xdr:colOff>1024275</xdr:colOff>
      <xdr:row>8</xdr:row>
      <xdr:rowOff>194850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67760C0-D8C7-41E8-82BD-4101ABE1D68A}"/>
            </a:ext>
          </a:extLst>
        </xdr:cNvPr>
        <xdr:cNvGrpSpPr/>
      </xdr:nvGrpSpPr>
      <xdr:grpSpPr>
        <a:xfrm>
          <a:off x="2670881" y="2530122"/>
          <a:ext cx="1803561" cy="254117"/>
          <a:chOff x="1019173" y="333374"/>
          <a:chExt cx="1872000" cy="252000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F2B63DEE-BB2E-8FCD-117C-D7E684CEF538}"/>
              </a:ext>
            </a:extLst>
          </xdr:cNvPr>
          <xdr:cNvSpPr/>
        </xdr:nvSpPr>
        <xdr:spPr>
          <a:xfrm>
            <a:off x="124777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4AEA1A8E-15FE-6366-9F7C-12D8BE5EE5D2}"/>
              </a:ext>
            </a:extLst>
          </xdr:cNvPr>
          <xdr:cNvSpPr/>
        </xdr:nvSpPr>
        <xdr:spPr>
          <a:xfrm>
            <a:off x="2333623" y="333375"/>
            <a:ext cx="468000" cy="231647"/>
          </a:xfrm>
          <a:prstGeom prst="wedgeRectCallout">
            <a:avLst>
              <a:gd name="adj1" fmla="val -24251"/>
              <a:gd name="adj2" fmla="val 107731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C50F70A6-469C-158B-A1C3-2FFF4FD6CA1F}"/>
              </a:ext>
            </a:extLst>
          </xdr:cNvPr>
          <xdr:cNvSpPr/>
        </xdr:nvSpPr>
        <xdr:spPr>
          <a:xfrm>
            <a:off x="1019173" y="333374"/>
            <a:ext cx="1872000" cy="252000"/>
          </a:xfrm>
          <a:prstGeom prst="wedgeRectCallout">
            <a:avLst>
              <a:gd name="adj1" fmla="val -23495"/>
              <a:gd name="adj2" fmla="val 25494"/>
            </a:avLst>
          </a:prstGeom>
          <a:solidFill>
            <a:srgbClr val="CCFFFF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lIns="72000" tIns="0" rIns="72000" bIns="0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申請書から自動計算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5AF0-BE75-44A3-9160-1380C854C870}">
  <sheetPr>
    <pageSetUpPr fitToPage="1"/>
  </sheetPr>
  <dimension ref="A1:AA25"/>
  <sheetViews>
    <sheetView tabSelected="1" zoomScale="90" zoomScaleNormal="90" workbookViewId="0"/>
  </sheetViews>
  <sheetFormatPr defaultColWidth="8.25" defaultRowHeight="18" x14ac:dyDescent="0.55000000000000004"/>
  <cols>
    <col min="1" max="1" width="4.6640625" style="4" customWidth="1"/>
    <col min="2" max="2" width="4.5" style="4" customWidth="1"/>
    <col min="3" max="5" width="6.4140625" style="24" customWidth="1"/>
    <col min="6" max="6" width="4.6640625" style="24" customWidth="1"/>
    <col min="7" max="7" width="7.33203125" style="24" customWidth="1"/>
    <col min="8" max="8" width="8.25" style="4" customWidth="1"/>
    <col min="9" max="12" width="13.4140625" style="4" customWidth="1"/>
    <col min="13" max="13" width="10.9140625" style="4" bestFit="1" customWidth="1"/>
    <col min="14" max="14" width="6.5" style="4" customWidth="1"/>
    <col min="15" max="15" width="10.4140625" style="24" customWidth="1"/>
    <col min="16" max="16" width="8.1640625" style="24" customWidth="1"/>
    <col min="17" max="17" width="8.83203125" style="4" customWidth="1"/>
    <col min="18" max="18" width="20.5" style="4" customWidth="1"/>
    <col min="19" max="19" width="9.1640625" style="24" customWidth="1"/>
    <col min="20" max="20" width="15.25" style="24" customWidth="1"/>
    <col min="21" max="21" width="8.6640625" style="4" customWidth="1"/>
    <col min="22" max="22" width="2.58203125" style="4" customWidth="1"/>
    <col min="23" max="24" width="5.33203125" style="4" customWidth="1"/>
    <col min="25" max="25" width="7.5" style="4" customWidth="1"/>
    <col min="26" max="27" width="5.33203125" style="4" customWidth="1"/>
    <col min="28" max="28" width="2.58203125" style="4" customWidth="1"/>
    <col min="29" max="16384" width="8.25" style="4"/>
  </cols>
  <sheetData>
    <row r="1" spans="1:27" ht="27.75" customHeight="1" thickTop="1" thickBot="1" x14ac:dyDescent="0.6">
      <c r="A1" s="1" t="s">
        <v>0</v>
      </c>
      <c r="B1" s="2"/>
      <c r="C1" s="3"/>
      <c r="D1" s="3"/>
      <c r="E1" s="3"/>
      <c r="F1" s="3"/>
      <c r="G1" s="3"/>
      <c r="I1" s="5" t="s">
        <v>1</v>
      </c>
      <c r="J1" s="72"/>
      <c r="K1" s="73"/>
      <c r="L1" s="2"/>
      <c r="M1" s="2"/>
      <c r="N1" s="6" t="s">
        <v>2</v>
      </c>
      <c r="O1" s="104">
        <v>45914</v>
      </c>
      <c r="R1" s="3" t="s">
        <v>81</v>
      </c>
      <c r="S1" s="3"/>
      <c r="T1" s="74" t="s">
        <v>80</v>
      </c>
    </row>
    <row r="2" spans="1:27" ht="27.75" customHeight="1" x14ac:dyDescent="0.55000000000000004">
      <c r="B2" s="2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7"/>
      <c r="O2" s="3"/>
      <c r="P2" s="2"/>
      <c r="Q2" s="2"/>
      <c r="S2" s="3"/>
      <c r="T2" s="3"/>
      <c r="U2" s="2"/>
    </row>
    <row r="3" spans="1:27" s="15" customFormat="1" ht="34.5" customHeight="1" x14ac:dyDescent="0.55000000000000004">
      <c r="A3" s="8"/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 t="s">
        <v>9</v>
      </c>
      <c r="I3" s="13" t="s">
        <v>70</v>
      </c>
      <c r="J3" s="13" t="s">
        <v>71</v>
      </c>
      <c r="K3" s="13" t="s">
        <v>72</v>
      </c>
      <c r="L3" s="13" t="s">
        <v>73</v>
      </c>
      <c r="M3" s="11" t="s">
        <v>10</v>
      </c>
      <c r="N3" s="11" t="s">
        <v>11</v>
      </c>
      <c r="O3" s="13" t="s">
        <v>12</v>
      </c>
      <c r="P3" s="13" t="s">
        <v>13</v>
      </c>
      <c r="Q3" s="11" t="s">
        <v>14</v>
      </c>
      <c r="R3" s="11" t="s">
        <v>15</v>
      </c>
      <c r="S3" s="11" t="s">
        <v>16</v>
      </c>
      <c r="T3" s="14" t="s">
        <v>17</v>
      </c>
      <c r="U3" s="14" t="s">
        <v>18</v>
      </c>
    </row>
    <row r="4" spans="1:27" ht="31.5" customHeight="1" x14ac:dyDescent="0.55000000000000004">
      <c r="A4" s="16" t="s">
        <v>19</v>
      </c>
      <c r="B4" s="17"/>
      <c r="C4" s="18" t="s">
        <v>20</v>
      </c>
      <c r="D4" s="18" t="s">
        <v>83</v>
      </c>
      <c r="E4" s="19">
        <v>45976</v>
      </c>
      <c r="F4" s="18" t="s">
        <v>21</v>
      </c>
      <c r="G4" s="18" t="s">
        <v>22</v>
      </c>
      <c r="H4" s="20">
        <v>1234567</v>
      </c>
      <c r="I4" s="18" t="s">
        <v>74</v>
      </c>
      <c r="J4" s="18" t="s">
        <v>75</v>
      </c>
      <c r="K4" s="18" t="s">
        <v>76</v>
      </c>
      <c r="L4" s="18" t="s">
        <v>77</v>
      </c>
      <c r="M4" s="21">
        <v>28889</v>
      </c>
      <c r="N4" s="18">
        <f>IF(M4="","",DATEDIF(M4,E4-1,"Y"))</f>
        <v>46</v>
      </c>
      <c r="O4" s="21">
        <v>40284</v>
      </c>
      <c r="P4" s="18" t="s">
        <v>23</v>
      </c>
      <c r="Q4" s="18" t="s">
        <v>24</v>
      </c>
      <c r="R4" s="22" t="s">
        <v>25</v>
      </c>
      <c r="S4" s="23" t="s">
        <v>26</v>
      </c>
      <c r="T4" s="23" t="s">
        <v>27</v>
      </c>
      <c r="U4" s="22"/>
      <c r="W4" s="24" t="s">
        <v>20</v>
      </c>
      <c r="X4" s="24" t="s">
        <v>83</v>
      </c>
      <c r="Y4" s="25">
        <v>45969</v>
      </c>
      <c r="Z4" s="24" t="s">
        <v>22</v>
      </c>
      <c r="AA4" s="24" t="s">
        <v>28</v>
      </c>
    </row>
    <row r="5" spans="1:27" ht="31.5" customHeight="1" x14ac:dyDescent="0.55000000000000004">
      <c r="A5" s="16" t="s">
        <v>19</v>
      </c>
      <c r="B5" s="17"/>
      <c r="C5" s="18" t="s">
        <v>29</v>
      </c>
      <c r="D5" s="18" t="s">
        <v>84</v>
      </c>
      <c r="E5" s="19">
        <v>45969</v>
      </c>
      <c r="F5" s="18" t="s">
        <v>30</v>
      </c>
      <c r="G5" s="18" t="s">
        <v>31</v>
      </c>
      <c r="H5" s="20">
        <v>987654</v>
      </c>
      <c r="I5" s="18" t="s">
        <v>74</v>
      </c>
      <c r="J5" s="18" t="s">
        <v>78</v>
      </c>
      <c r="K5" s="18" t="s">
        <v>76</v>
      </c>
      <c r="L5" s="18" t="s">
        <v>79</v>
      </c>
      <c r="M5" s="21">
        <v>24073</v>
      </c>
      <c r="N5" s="18">
        <f>IF(M5="","",DATEDIF(M5,E5-1,"Y"))</f>
        <v>59</v>
      </c>
      <c r="O5" s="21">
        <v>39585</v>
      </c>
      <c r="P5" s="18" t="s">
        <v>32</v>
      </c>
      <c r="Q5" s="18" t="s">
        <v>33</v>
      </c>
      <c r="R5" s="22" t="s">
        <v>34</v>
      </c>
      <c r="S5" s="23" t="s">
        <v>35</v>
      </c>
      <c r="T5" s="23" t="s">
        <v>36</v>
      </c>
      <c r="U5" s="23" t="s">
        <v>37</v>
      </c>
      <c r="W5" s="24" t="s">
        <v>29</v>
      </c>
      <c r="X5" s="24" t="s">
        <v>84</v>
      </c>
      <c r="Y5" s="25">
        <v>45970</v>
      </c>
      <c r="Z5" s="24" t="s">
        <v>38</v>
      </c>
      <c r="AA5" s="24" t="s">
        <v>39</v>
      </c>
    </row>
    <row r="6" spans="1:27" ht="42" customHeight="1" x14ac:dyDescent="0.55000000000000004">
      <c r="A6" s="26">
        <v>1</v>
      </c>
      <c r="B6" s="27"/>
      <c r="C6" s="28"/>
      <c r="D6" s="28"/>
      <c r="E6" s="29"/>
      <c r="F6" s="28"/>
      <c r="G6" s="30"/>
      <c r="H6" s="31"/>
      <c r="I6" s="32"/>
      <c r="J6" s="32"/>
      <c r="K6" s="32"/>
      <c r="L6" s="32"/>
      <c r="M6" s="33"/>
      <c r="N6" s="34" t="str">
        <f>IF(M6="","",DATEDIF(M6,E6-1,"Y"))</f>
        <v/>
      </c>
      <c r="O6" s="35"/>
      <c r="P6" s="32"/>
      <c r="Q6" s="31"/>
      <c r="R6" s="31"/>
      <c r="S6" s="36"/>
      <c r="T6" s="26"/>
      <c r="U6" s="31"/>
      <c r="W6" s="24" t="s">
        <v>40</v>
      </c>
      <c r="X6" s="24"/>
      <c r="Y6" s="25">
        <v>45975</v>
      </c>
    </row>
    <row r="7" spans="1:27" ht="42" customHeight="1" x14ac:dyDescent="0.55000000000000004">
      <c r="A7" s="26">
        <v>2</v>
      </c>
      <c r="B7" s="27"/>
      <c r="C7" s="28"/>
      <c r="D7" s="28"/>
      <c r="E7" s="29"/>
      <c r="F7" s="28"/>
      <c r="G7" s="30"/>
      <c r="H7" s="31"/>
      <c r="I7" s="32"/>
      <c r="J7" s="32"/>
      <c r="K7" s="32"/>
      <c r="L7" s="32"/>
      <c r="M7" s="33"/>
      <c r="N7" s="34" t="str">
        <f t="shared" ref="N7:N15" si="0">IF(M7="","",DATEDIF(M7,E7-1,"Y"))</f>
        <v/>
      </c>
      <c r="O7" s="35"/>
      <c r="P7" s="32"/>
      <c r="Q7" s="31"/>
      <c r="R7" s="31"/>
      <c r="S7" s="36"/>
      <c r="T7" s="26"/>
      <c r="U7" s="31"/>
      <c r="W7" s="24"/>
      <c r="Y7" s="25">
        <v>45976</v>
      </c>
    </row>
    <row r="8" spans="1:27" ht="42" customHeight="1" x14ac:dyDescent="0.55000000000000004">
      <c r="A8" s="26">
        <v>3</v>
      </c>
      <c r="B8" s="27"/>
      <c r="C8" s="28"/>
      <c r="D8" s="28"/>
      <c r="E8" s="29"/>
      <c r="F8" s="28"/>
      <c r="G8" s="28"/>
      <c r="H8" s="37"/>
      <c r="I8" s="26"/>
      <c r="J8" s="26"/>
      <c r="K8" s="26"/>
      <c r="L8" s="26"/>
      <c r="M8" s="33"/>
      <c r="N8" s="34" t="str">
        <f t="shared" si="0"/>
        <v/>
      </c>
      <c r="O8" s="38"/>
      <c r="P8" s="26"/>
      <c r="Q8" s="37"/>
      <c r="R8" s="37"/>
      <c r="S8" s="26"/>
      <c r="T8" s="26"/>
      <c r="U8" s="31"/>
      <c r="W8" s="24"/>
      <c r="Y8" s="25">
        <v>45981</v>
      </c>
    </row>
    <row r="9" spans="1:27" ht="42" customHeight="1" x14ac:dyDescent="0.55000000000000004">
      <c r="A9" s="26">
        <v>4</v>
      </c>
      <c r="B9" s="27"/>
      <c r="C9" s="28"/>
      <c r="D9" s="30"/>
      <c r="E9" s="29"/>
      <c r="F9" s="30"/>
      <c r="G9" s="30"/>
      <c r="H9" s="31"/>
      <c r="I9" s="32"/>
      <c r="J9" s="32"/>
      <c r="K9" s="32"/>
      <c r="L9" s="32"/>
      <c r="M9" s="33"/>
      <c r="N9" s="34" t="str">
        <f t="shared" si="0"/>
        <v/>
      </c>
      <c r="O9" s="35"/>
      <c r="P9" s="32"/>
      <c r="Q9" s="31"/>
      <c r="R9" s="31"/>
      <c r="S9" s="32"/>
      <c r="T9" s="32"/>
      <c r="U9" s="31"/>
      <c r="X9" s="24"/>
      <c r="Y9" s="25">
        <v>45982</v>
      </c>
    </row>
    <row r="10" spans="1:27" ht="42" customHeight="1" x14ac:dyDescent="0.55000000000000004">
      <c r="A10" s="26">
        <v>5</v>
      </c>
      <c r="B10" s="27"/>
      <c r="C10" s="28"/>
      <c r="D10" s="30"/>
      <c r="E10" s="29"/>
      <c r="F10" s="30"/>
      <c r="G10" s="30"/>
      <c r="H10" s="31"/>
      <c r="I10" s="32"/>
      <c r="J10" s="32"/>
      <c r="K10" s="32"/>
      <c r="L10" s="32"/>
      <c r="M10" s="33"/>
      <c r="N10" s="34" t="str">
        <f t="shared" si="0"/>
        <v/>
      </c>
      <c r="O10" s="38"/>
      <c r="P10" s="32"/>
      <c r="Q10" s="31"/>
      <c r="R10" s="31"/>
      <c r="S10" s="32"/>
      <c r="T10" s="32"/>
      <c r="U10" s="39"/>
      <c r="Y10" s="25"/>
    </row>
    <row r="11" spans="1:27" ht="42" customHeight="1" x14ac:dyDescent="0.55000000000000004">
      <c r="A11" s="26">
        <v>6</v>
      </c>
      <c r="B11" s="27"/>
      <c r="C11" s="28"/>
      <c r="D11" s="30"/>
      <c r="E11" s="29"/>
      <c r="F11" s="30"/>
      <c r="G11" s="30"/>
      <c r="H11" s="31"/>
      <c r="I11" s="32"/>
      <c r="J11" s="32"/>
      <c r="K11" s="32"/>
      <c r="L11" s="32"/>
      <c r="M11" s="33"/>
      <c r="N11" s="34" t="str">
        <f t="shared" si="0"/>
        <v/>
      </c>
      <c r="O11" s="32"/>
      <c r="P11" s="32"/>
      <c r="Q11" s="31"/>
      <c r="R11" s="31"/>
      <c r="S11" s="32"/>
      <c r="T11" s="32"/>
      <c r="U11" s="31"/>
      <c r="Y11" s="25"/>
    </row>
    <row r="12" spans="1:27" ht="42" customHeight="1" x14ac:dyDescent="0.55000000000000004">
      <c r="A12" s="26">
        <v>7</v>
      </c>
      <c r="B12" s="27"/>
      <c r="C12" s="28"/>
      <c r="D12" s="30"/>
      <c r="E12" s="29"/>
      <c r="F12" s="30"/>
      <c r="G12" s="30"/>
      <c r="H12" s="31"/>
      <c r="I12" s="32"/>
      <c r="J12" s="32"/>
      <c r="K12" s="32"/>
      <c r="L12" s="32"/>
      <c r="M12" s="33"/>
      <c r="N12" s="34" t="str">
        <f t="shared" si="0"/>
        <v/>
      </c>
      <c r="O12" s="32"/>
      <c r="P12" s="32"/>
      <c r="Q12" s="31"/>
      <c r="R12" s="31"/>
      <c r="S12" s="32"/>
      <c r="T12" s="32"/>
      <c r="U12" s="31"/>
    </row>
    <row r="13" spans="1:27" ht="42" customHeight="1" x14ac:dyDescent="0.55000000000000004">
      <c r="A13" s="26">
        <v>8</v>
      </c>
      <c r="B13" s="27"/>
      <c r="C13" s="28"/>
      <c r="D13" s="30"/>
      <c r="E13" s="29"/>
      <c r="F13" s="30"/>
      <c r="G13" s="30"/>
      <c r="H13" s="31"/>
      <c r="I13" s="32"/>
      <c r="J13" s="32"/>
      <c r="K13" s="32"/>
      <c r="L13" s="32"/>
      <c r="M13" s="33"/>
      <c r="N13" s="34" t="str">
        <f t="shared" si="0"/>
        <v/>
      </c>
      <c r="O13" s="32"/>
      <c r="P13" s="32"/>
      <c r="Q13" s="31"/>
      <c r="R13" s="31"/>
      <c r="S13" s="32"/>
      <c r="T13" s="32"/>
      <c r="U13" s="31"/>
    </row>
    <row r="14" spans="1:27" ht="42" customHeight="1" x14ac:dyDescent="0.55000000000000004">
      <c r="A14" s="26">
        <v>9</v>
      </c>
      <c r="B14" s="27"/>
      <c r="C14" s="28"/>
      <c r="D14" s="30"/>
      <c r="E14" s="29"/>
      <c r="F14" s="30"/>
      <c r="G14" s="30"/>
      <c r="H14" s="31"/>
      <c r="I14" s="32"/>
      <c r="J14" s="32"/>
      <c r="K14" s="32"/>
      <c r="L14" s="32"/>
      <c r="M14" s="33"/>
      <c r="N14" s="34" t="str">
        <f t="shared" si="0"/>
        <v/>
      </c>
      <c r="O14" s="32"/>
      <c r="P14" s="32"/>
      <c r="Q14" s="31"/>
      <c r="R14" s="31"/>
      <c r="S14" s="32"/>
      <c r="T14" s="32"/>
      <c r="U14" s="31"/>
    </row>
    <row r="15" spans="1:27" ht="42" customHeight="1" x14ac:dyDescent="0.55000000000000004">
      <c r="A15" s="26">
        <v>10</v>
      </c>
      <c r="B15" s="27"/>
      <c r="C15" s="28"/>
      <c r="D15" s="30"/>
      <c r="E15" s="29"/>
      <c r="F15" s="30"/>
      <c r="G15" s="30"/>
      <c r="H15" s="31"/>
      <c r="I15" s="32"/>
      <c r="J15" s="32"/>
      <c r="K15" s="32"/>
      <c r="L15" s="32"/>
      <c r="M15" s="33"/>
      <c r="N15" s="34" t="str">
        <f t="shared" si="0"/>
        <v/>
      </c>
      <c r="O15" s="32"/>
      <c r="P15" s="32"/>
      <c r="Q15" s="31"/>
      <c r="R15" s="31"/>
      <c r="S15" s="32"/>
      <c r="T15" s="32"/>
      <c r="U15" s="31"/>
    </row>
    <row r="16" spans="1:27" ht="5.25" customHeight="1" x14ac:dyDescent="0.55000000000000004"/>
    <row r="17" spans="1:21" ht="15" customHeight="1" x14ac:dyDescent="0.55000000000000004">
      <c r="A17" s="40" t="s">
        <v>41</v>
      </c>
    </row>
    <row r="18" spans="1:21" ht="15" customHeight="1" x14ac:dyDescent="0.55000000000000004">
      <c r="A18" s="40" t="s">
        <v>42</v>
      </c>
    </row>
    <row r="19" spans="1:21" ht="15" customHeight="1" x14ac:dyDescent="0.55000000000000004">
      <c r="A19" s="40" t="s">
        <v>43</v>
      </c>
    </row>
    <row r="20" spans="1:21" ht="15" customHeight="1" x14ac:dyDescent="0.55000000000000004">
      <c r="A20" s="40" t="s">
        <v>44</v>
      </c>
    </row>
    <row r="21" spans="1:21" ht="15" customHeight="1" x14ac:dyDescent="0.55000000000000004">
      <c r="A21" s="40" t="s">
        <v>45</v>
      </c>
    </row>
    <row r="22" spans="1:21" ht="15" customHeight="1" x14ac:dyDescent="0.55000000000000004">
      <c r="A22" s="40" t="s">
        <v>46</v>
      </c>
    </row>
    <row r="23" spans="1:21" ht="15" customHeight="1" x14ac:dyDescent="0.55000000000000004">
      <c r="A23" s="41" t="s">
        <v>47</v>
      </c>
    </row>
    <row r="24" spans="1:21" x14ac:dyDescent="0.55000000000000004">
      <c r="U24" s="42" t="s">
        <v>48</v>
      </c>
    </row>
    <row r="25" spans="1:21" x14ac:dyDescent="0.55000000000000004">
      <c r="N25" s="43"/>
    </row>
  </sheetData>
  <phoneticPr fontId="4"/>
  <dataValidations count="5">
    <dataValidation type="list" allowBlank="1" showInputMessage="1" showErrorMessage="1" sqref="C5:C15 C4" xr:uid="{B0CABEAB-BBB8-4DCF-A119-85EA9F9DD9A8}">
      <formula1>受審段位</formula1>
    </dataValidation>
    <dataValidation type="list" allowBlank="1" showInputMessage="1" showErrorMessage="1" sqref="E4:E15" xr:uid="{0B50F759-651A-4D92-A8DC-1B4B77322652}">
      <formula1>受審日</formula1>
    </dataValidation>
    <dataValidation type="list" allowBlank="1" showInputMessage="1" showErrorMessage="1" sqref="G4:G15" xr:uid="{5106BE00-369F-4DF5-88AA-E1C7DAFF021E}">
      <formula1>登録</formula1>
    </dataValidation>
    <dataValidation type="list" allowBlank="1" showInputMessage="1" showErrorMessage="1" sqref="D5:D15 D4" xr:uid="{F6C5D5AE-C544-436B-8328-6F678C6ED92F}">
      <formula1>受審場所</formula1>
    </dataValidation>
    <dataValidation type="list" allowBlank="1" showInputMessage="1" showErrorMessage="1" sqref="F4:F15" xr:uid="{F6DC8803-75A9-409A-9F3E-1EBB1871F229}">
      <formula1>性別</formula1>
    </dataValidation>
  </dataValidations>
  <printOptions horizontalCentered="1" verticalCentered="1"/>
  <pageMargins left="0.25" right="0.25" top="0.75" bottom="0.75" header="0.3" footer="0.3"/>
  <pageSetup paperSize="9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FC85-250E-4179-B910-BEB3F1AA6EB6}">
  <sheetPr>
    <pageSetUpPr fitToPage="1"/>
  </sheetPr>
  <dimension ref="B1:R23"/>
  <sheetViews>
    <sheetView showGridLines="0" showZeros="0" zoomScale="90" workbookViewId="0"/>
  </sheetViews>
  <sheetFormatPr defaultColWidth="8.1640625" defaultRowHeight="13" x14ac:dyDescent="0.2"/>
  <cols>
    <col min="1" max="1" width="1.83203125" style="45" customWidth="1"/>
    <col min="2" max="2" width="15.6640625" style="63" customWidth="1"/>
    <col min="3" max="3" width="15.9140625" style="63" customWidth="1"/>
    <col min="4" max="4" width="11.83203125" style="45" customWidth="1"/>
    <col min="5" max="5" width="14.58203125" style="45" customWidth="1"/>
    <col min="6" max="6" width="9.25" style="45" customWidth="1"/>
    <col min="7" max="7" width="8.1640625" style="45" customWidth="1"/>
    <col min="8" max="8" width="8.33203125" style="45" customWidth="1"/>
    <col min="9" max="9" width="4.9140625" style="45" customWidth="1"/>
    <col min="10" max="10" width="11.4140625" style="68" hidden="1" customWidth="1"/>
    <col min="11" max="13" width="11.4140625" style="45" hidden="1" customWidth="1"/>
    <col min="14" max="14" width="8.1640625" style="45" customWidth="1"/>
    <col min="15" max="15" width="8.1640625" style="46" customWidth="1"/>
    <col min="16" max="16" width="8.1640625" style="45" customWidth="1"/>
    <col min="17" max="17" width="8.1640625" style="46" customWidth="1"/>
    <col min="18" max="16384" width="8.1640625" style="45"/>
  </cols>
  <sheetData>
    <row r="1" spans="2:18" ht="19" x14ac:dyDescent="0.3">
      <c r="B1" s="44" t="s">
        <v>49</v>
      </c>
      <c r="C1" s="44"/>
      <c r="F1" s="78"/>
      <c r="G1" s="78"/>
      <c r="H1" s="78"/>
      <c r="J1" s="45"/>
    </row>
    <row r="2" spans="2:18" ht="7.4" customHeight="1" thickBot="1" x14ac:dyDescent="0.35">
      <c r="B2" s="44"/>
      <c r="C2" s="44"/>
      <c r="J2" s="45"/>
    </row>
    <row r="3" spans="2:18" ht="32.25" customHeight="1" x14ac:dyDescent="0.2">
      <c r="B3" s="47" t="s">
        <v>50</v>
      </c>
      <c r="C3" s="79"/>
      <c r="D3" s="80"/>
      <c r="J3" s="45"/>
      <c r="N3" s="46"/>
      <c r="O3" s="45"/>
      <c r="P3" s="46"/>
      <c r="Q3" s="45"/>
    </row>
    <row r="4" spans="2:18" ht="32.25" customHeight="1" x14ac:dyDescent="0.2">
      <c r="B4" s="48" t="s">
        <v>51</v>
      </c>
      <c r="C4" s="81"/>
      <c r="D4" s="82"/>
      <c r="J4" s="45"/>
      <c r="N4" s="46"/>
      <c r="O4" s="45"/>
      <c r="P4" s="46"/>
      <c r="Q4" s="45"/>
    </row>
    <row r="5" spans="2:18" ht="32.25" customHeight="1" x14ac:dyDescent="0.2">
      <c r="B5" s="48" t="s">
        <v>52</v>
      </c>
      <c r="C5" s="81"/>
      <c r="D5" s="82"/>
      <c r="J5" s="45"/>
      <c r="N5" s="46"/>
      <c r="O5" s="45"/>
      <c r="P5" s="46"/>
      <c r="Q5" s="45"/>
    </row>
    <row r="6" spans="2:18" ht="32.25" customHeight="1" x14ac:dyDescent="0.2">
      <c r="B6" s="48" t="s">
        <v>53</v>
      </c>
      <c r="C6" s="83"/>
      <c r="D6" s="82"/>
      <c r="J6" s="45"/>
      <c r="N6" s="46"/>
      <c r="O6" s="45"/>
      <c r="P6" s="46"/>
      <c r="Q6" s="45"/>
    </row>
    <row r="7" spans="2:18" ht="32.25" customHeight="1" thickBot="1" x14ac:dyDescent="0.25">
      <c r="B7" s="49" t="s">
        <v>54</v>
      </c>
      <c r="C7" s="84"/>
      <c r="D7" s="85"/>
      <c r="J7" s="45"/>
    </row>
    <row r="8" spans="2:18" ht="16.5" customHeight="1" thickBot="1" x14ac:dyDescent="0.25">
      <c r="B8" s="50"/>
      <c r="C8" s="50"/>
      <c r="D8" s="51"/>
      <c r="J8" s="45"/>
    </row>
    <row r="9" spans="2:18" ht="24" customHeight="1" thickBot="1" x14ac:dyDescent="0.25">
      <c r="B9" s="52" t="s">
        <v>55</v>
      </c>
      <c r="C9" s="53"/>
      <c r="D9" s="54"/>
      <c r="E9" s="55"/>
      <c r="F9" s="54"/>
      <c r="G9" s="55"/>
      <c r="H9" s="55"/>
      <c r="J9" s="45"/>
    </row>
    <row r="10" spans="2:18" ht="23.25" customHeight="1" x14ac:dyDescent="0.2">
      <c r="B10" s="96" t="s">
        <v>56</v>
      </c>
      <c r="C10" s="97"/>
      <c r="D10" s="56" t="s">
        <v>57</v>
      </c>
      <c r="E10" s="57" t="s">
        <v>58</v>
      </c>
      <c r="F10" s="98" t="s">
        <v>59</v>
      </c>
      <c r="G10" s="99"/>
      <c r="H10" s="100"/>
      <c r="J10" s="45"/>
    </row>
    <row r="11" spans="2:18" ht="23.25" customHeight="1" thickBot="1" x14ac:dyDescent="0.25">
      <c r="B11" s="101" t="s">
        <v>90</v>
      </c>
      <c r="C11" s="102"/>
      <c r="D11" s="58">
        <f>COUNTIF(申込!G6:G15, 申込!Z5)</f>
        <v>0</v>
      </c>
      <c r="E11" s="59">
        <f>D11*G11</f>
        <v>0</v>
      </c>
      <c r="F11" s="60" t="s">
        <v>60</v>
      </c>
      <c r="G11" s="61">
        <f>SUM(J15:M15)</f>
        <v>4600</v>
      </c>
      <c r="H11" s="62" t="s">
        <v>61</v>
      </c>
      <c r="J11" s="45"/>
    </row>
    <row r="12" spans="2:18" ht="23.25" customHeight="1" x14ac:dyDescent="0.2">
      <c r="B12" s="98" t="s">
        <v>62</v>
      </c>
      <c r="C12" s="103"/>
      <c r="D12" s="56" t="s">
        <v>57</v>
      </c>
      <c r="E12" s="57" t="s">
        <v>58</v>
      </c>
      <c r="F12" s="98" t="s">
        <v>59</v>
      </c>
      <c r="G12" s="99"/>
      <c r="H12" s="100"/>
      <c r="I12" s="63"/>
      <c r="J12" s="75" t="s">
        <v>63</v>
      </c>
      <c r="K12" s="76"/>
      <c r="L12" s="76"/>
      <c r="M12" s="77"/>
      <c r="O12" s="45"/>
      <c r="P12" s="46"/>
      <c r="Q12" s="45"/>
      <c r="R12" s="46"/>
    </row>
    <row r="13" spans="2:18" ht="23.25" customHeight="1" x14ac:dyDescent="0.2">
      <c r="B13" s="64" t="s">
        <v>85</v>
      </c>
      <c r="C13" s="65">
        <f>申込!Y4</f>
        <v>45969</v>
      </c>
      <c r="D13" s="58">
        <f>COUNTIF(申込!E$6:E$15,申込!Y4)</f>
        <v>0</v>
      </c>
      <c r="E13" s="59">
        <f t="shared" ref="E13:E19" si="0">D13*G13</f>
        <v>0</v>
      </c>
      <c r="F13" s="60" t="s">
        <v>60</v>
      </c>
      <c r="G13" s="61">
        <f>16800+500</f>
        <v>17300</v>
      </c>
      <c r="H13" s="62" t="s">
        <v>61</v>
      </c>
      <c r="J13" s="66" t="s">
        <v>64</v>
      </c>
      <c r="K13" s="66" t="s">
        <v>65</v>
      </c>
      <c r="L13" s="66" t="s">
        <v>66</v>
      </c>
      <c r="M13" s="66" t="s">
        <v>67</v>
      </c>
      <c r="O13" s="45"/>
      <c r="P13" s="46"/>
      <c r="Q13" s="45"/>
      <c r="R13" s="46"/>
    </row>
    <row r="14" spans="2:18" ht="23.25" customHeight="1" x14ac:dyDescent="0.2">
      <c r="B14" s="64" t="s">
        <v>86</v>
      </c>
      <c r="C14" s="65">
        <f>申込!Y5</f>
        <v>45970</v>
      </c>
      <c r="D14" s="58">
        <f>COUNTIF(申込!E$6:E$15,申込!Y5)</f>
        <v>0</v>
      </c>
      <c r="E14" s="59">
        <f t="shared" si="0"/>
        <v>0</v>
      </c>
      <c r="F14" s="60" t="s">
        <v>60</v>
      </c>
      <c r="G14" s="61">
        <f>15700+500</f>
        <v>16200</v>
      </c>
      <c r="H14" s="62" t="s">
        <v>61</v>
      </c>
      <c r="I14" s="63"/>
      <c r="J14" s="67">
        <v>1500</v>
      </c>
      <c r="K14" s="67"/>
      <c r="L14" s="67">
        <v>2000</v>
      </c>
      <c r="M14" s="67">
        <v>500</v>
      </c>
      <c r="O14" s="45"/>
      <c r="P14" s="46"/>
      <c r="Q14" s="45"/>
      <c r="R14" s="46"/>
    </row>
    <row r="15" spans="2:18" ht="23.25" customHeight="1" x14ac:dyDescent="0.2">
      <c r="B15" s="64" t="s">
        <v>88</v>
      </c>
      <c r="C15" s="65">
        <v>45975</v>
      </c>
      <c r="D15" s="58">
        <f>COUNTIF(申込!E$6:E$15,申込!Y6)</f>
        <v>0</v>
      </c>
      <c r="E15" s="59">
        <f t="shared" ref="E15:E16" si="1">D15*G15</f>
        <v>0</v>
      </c>
      <c r="F15" s="60" t="s">
        <v>60</v>
      </c>
      <c r="G15" s="61">
        <f>16800+500</f>
        <v>17300</v>
      </c>
      <c r="H15" s="62" t="s">
        <v>61</v>
      </c>
      <c r="I15" s="63"/>
      <c r="J15" s="67">
        <f>J14</f>
        <v>1500</v>
      </c>
      <c r="K15" s="67">
        <v>600</v>
      </c>
      <c r="L15" s="67">
        <f>L14</f>
        <v>2000</v>
      </c>
      <c r="M15" s="67">
        <f>M14</f>
        <v>500</v>
      </c>
      <c r="O15" s="45"/>
      <c r="P15" s="46"/>
      <c r="Q15" s="45"/>
      <c r="R15" s="46"/>
    </row>
    <row r="16" spans="2:18" ht="23.25" customHeight="1" x14ac:dyDescent="0.2">
      <c r="B16" s="64" t="s">
        <v>89</v>
      </c>
      <c r="C16" s="65">
        <v>45976</v>
      </c>
      <c r="D16" s="58">
        <f>COUNTIF(申込!E$6:E$15,申込!Y7)</f>
        <v>0</v>
      </c>
      <c r="E16" s="59">
        <f t="shared" si="1"/>
        <v>0</v>
      </c>
      <c r="F16" s="60" t="s">
        <v>60</v>
      </c>
      <c r="G16" s="61">
        <f>15700+500</f>
        <v>16200</v>
      </c>
      <c r="H16" s="62" t="s">
        <v>61</v>
      </c>
      <c r="I16" s="63"/>
      <c r="O16" s="45"/>
      <c r="P16" s="46"/>
      <c r="Q16" s="45"/>
      <c r="R16" s="46"/>
    </row>
    <row r="17" spans="2:18" ht="23.25" customHeight="1" x14ac:dyDescent="0.2">
      <c r="B17" s="64" t="s">
        <v>87</v>
      </c>
      <c r="C17" s="65">
        <v>45981</v>
      </c>
      <c r="D17" s="58">
        <f>COUNTIF(申込!E$6:E$15,申込!Y8)</f>
        <v>0</v>
      </c>
      <c r="E17" s="59">
        <f t="shared" si="0"/>
        <v>0</v>
      </c>
      <c r="F17" s="60" t="s">
        <v>60</v>
      </c>
      <c r="G17" s="61">
        <f t="shared" ref="G17:G18" si="2">17900+500</f>
        <v>18400</v>
      </c>
      <c r="H17" s="62" t="s">
        <v>61</v>
      </c>
      <c r="I17" s="63"/>
      <c r="O17" s="45"/>
      <c r="P17" s="46"/>
      <c r="Q17" s="45"/>
      <c r="R17" s="46"/>
    </row>
    <row r="18" spans="2:18" ht="23.25" customHeight="1" x14ac:dyDescent="0.2">
      <c r="B18" s="64" t="s">
        <v>87</v>
      </c>
      <c r="C18" s="65">
        <v>45982</v>
      </c>
      <c r="D18" s="58">
        <f>COUNTIF(申込!E$6:E$15,申込!Y9)</f>
        <v>0</v>
      </c>
      <c r="E18" s="59">
        <f t="shared" si="0"/>
        <v>0</v>
      </c>
      <c r="F18" s="60" t="s">
        <v>60</v>
      </c>
      <c r="G18" s="61">
        <f t="shared" si="2"/>
        <v>18400</v>
      </c>
      <c r="H18" s="62" t="s">
        <v>61</v>
      </c>
      <c r="I18" s="63"/>
      <c r="O18" s="45"/>
      <c r="P18" s="46"/>
      <c r="Q18" s="45"/>
      <c r="R18" s="46"/>
    </row>
    <row r="19" spans="2:18" ht="23.25" customHeight="1" thickBot="1" x14ac:dyDescent="0.25">
      <c r="B19" s="64"/>
      <c r="C19" s="65">
        <f>申込!Y10</f>
        <v>0</v>
      </c>
      <c r="D19" s="58">
        <f>COUNTIF(申込!C$6:C$15,申込!W7)</f>
        <v>0</v>
      </c>
      <c r="E19" s="59">
        <f t="shared" si="0"/>
        <v>0</v>
      </c>
      <c r="F19" s="60"/>
      <c r="G19" s="61"/>
      <c r="H19" s="62"/>
    </row>
    <row r="20" spans="2:18" ht="23.25" customHeight="1" thickBot="1" x14ac:dyDescent="0.25">
      <c r="B20" s="86" t="s">
        <v>68</v>
      </c>
      <c r="C20" s="87"/>
      <c r="D20" s="69">
        <f>SUM(D13:D19)</f>
        <v>0</v>
      </c>
      <c r="E20" s="70">
        <f>SUM(E13:E18)</f>
        <v>0</v>
      </c>
      <c r="F20" s="88"/>
      <c r="G20" s="89"/>
      <c r="H20" s="90"/>
    </row>
    <row r="21" spans="2:18" ht="23.25" customHeight="1" thickBot="1" x14ac:dyDescent="0.25">
      <c r="B21" s="91" t="s">
        <v>69</v>
      </c>
      <c r="C21" s="92"/>
      <c r="D21" s="92"/>
      <c r="E21" s="93">
        <f>E11+E20</f>
        <v>0</v>
      </c>
      <c r="F21" s="94"/>
      <c r="G21" s="94"/>
      <c r="H21" s="95"/>
    </row>
    <row r="23" spans="2:18" x14ac:dyDescent="0.2">
      <c r="B23" s="71" t="s">
        <v>82</v>
      </c>
    </row>
  </sheetData>
  <mergeCells count="16">
    <mergeCell ref="B20:C20"/>
    <mergeCell ref="F20:H20"/>
    <mergeCell ref="B21:D21"/>
    <mergeCell ref="E21:H21"/>
    <mergeCell ref="B10:C10"/>
    <mergeCell ref="F10:H10"/>
    <mergeCell ref="B11:C11"/>
    <mergeCell ref="B12:C12"/>
    <mergeCell ref="F12:H12"/>
    <mergeCell ref="J12:M12"/>
    <mergeCell ref="F1:H1"/>
    <mergeCell ref="C3:D3"/>
    <mergeCell ref="C4:D4"/>
    <mergeCell ref="C5:D5"/>
    <mergeCell ref="C6:D6"/>
    <mergeCell ref="C7:D7"/>
  </mergeCells>
  <phoneticPr fontId="4"/>
  <pageMargins left="0.72" right="0.42" top="0.96" bottom="0.59027777777777779" header="0.55000000000000004" footer="0.51180555555555562"/>
  <pageSetup paperSize="9" scale="9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申込</vt:lpstr>
      <vt:lpstr>集計</vt:lpstr>
      <vt:lpstr>集計!Print_Area</vt:lpstr>
      <vt:lpstr>申込!Print_Area</vt:lpstr>
      <vt:lpstr>受審場所</vt:lpstr>
      <vt:lpstr>受審段位</vt:lpstr>
      <vt:lpstr>受審日</vt:lpstr>
      <vt:lpstr>性別</vt:lpstr>
      <vt:lpstr>登録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高森　毅</dc:creator>
  <cp:lastModifiedBy>高森　毅</cp:lastModifiedBy>
  <cp:lastPrinted>2025-02-05T07:32:52Z</cp:lastPrinted>
  <dcterms:created xsi:type="dcterms:W3CDTF">2025-02-05T03:05:43Z</dcterms:created>
  <dcterms:modified xsi:type="dcterms:W3CDTF">2025-08-26T01:30:12Z</dcterms:modified>
</cp:coreProperties>
</file>